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List2" sheetId="2" r:id="rId8"/>
  </sheets>
  <calcPr calcId="144525"/>
</workbook>
</file>

<file path=xl/calcChain.xml><?xml version="1.0" encoding="utf-8"?>
<calcChain xmlns="http://schemas.openxmlformats.org/spreadsheetml/2006/main">
  <c r="C41" i="8" l="1"/>
  <c r="C10" i="8" l="1"/>
  <c r="F11" i="7"/>
  <c r="F45" i="7" l="1"/>
  <c r="C10" i="5" l="1"/>
  <c r="C27" i="8"/>
  <c r="C49" i="8"/>
  <c r="F62" i="8" l="1"/>
  <c r="F77" i="8"/>
  <c r="E77" i="8"/>
  <c r="E62" i="8"/>
  <c r="D62" i="8"/>
  <c r="C12" i="8" l="1"/>
  <c r="E30" i="3" l="1"/>
  <c r="C18" i="8" l="1"/>
  <c r="C14" i="8"/>
  <c r="B10" i="8"/>
  <c r="B12" i="8"/>
  <c r="B18" i="8"/>
  <c r="F93" i="7"/>
  <c r="F94" i="7"/>
  <c r="E102" i="7"/>
  <c r="E101" i="7" s="1"/>
  <c r="E98" i="7"/>
  <c r="E97" i="7" s="1"/>
  <c r="E94" i="7"/>
  <c r="E93" i="7" s="1"/>
  <c r="E92" i="7" s="1"/>
  <c r="E89" i="7"/>
  <c r="E88" i="7" s="1"/>
  <c r="E85" i="7"/>
  <c r="E84" i="7" s="1"/>
  <c r="E81" i="7"/>
  <c r="E82" i="7"/>
  <c r="E79" i="7"/>
  <c r="E78" i="7" s="1"/>
  <c r="E74" i="7"/>
  <c r="E75" i="7"/>
  <c r="E63" i="7"/>
  <c r="E62" i="7" s="1"/>
  <c r="E59" i="7"/>
  <c r="E60" i="7"/>
  <c r="E56" i="7"/>
  <c r="E55" i="7" s="1"/>
  <c r="E52" i="7"/>
  <c r="E53" i="7"/>
  <c r="E45" i="7"/>
  <c r="E44" i="7" s="1"/>
  <c r="E18" i="7"/>
  <c r="E19" i="7"/>
  <c r="E15" i="7"/>
  <c r="E14" i="7" s="1"/>
  <c r="E13" i="7" s="1"/>
  <c r="E11" i="7"/>
  <c r="E10" i="7" s="1"/>
  <c r="E43" i="7" l="1"/>
  <c r="E77" i="7"/>
  <c r="E41" i="8"/>
  <c r="F14" i="8"/>
  <c r="E14" i="8"/>
  <c r="F10" i="5" l="1"/>
  <c r="F11" i="5"/>
  <c r="E10" i="5"/>
  <c r="E11" i="5"/>
  <c r="D10" i="5"/>
  <c r="D11" i="5"/>
  <c r="D27" i="8"/>
  <c r="E27" i="8"/>
  <c r="F27" i="8"/>
  <c r="F20" i="8"/>
  <c r="E20" i="8"/>
  <c r="F12" i="8"/>
  <c r="D10" i="8"/>
  <c r="D20" i="8"/>
  <c r="D14" i="8"/>
  <c r="F10" i="8"/>
  <c r="E10" i="8"/>
  <c r="B14" i="8"/>
  <c r="E12" i="8"/>
  <c r="D12" i="8"/>
  <c r="H30" i="3"/>
  <c r="G30" i="3"/>
  <c r="F24" i="3"/>
  <c r="F30" i="3"/>
  <c r="I102" i="7" l="1"/>
  <c r="I101" i="7" s="1"/>
  <c r="H101" i="7"/>
  <c r="H102" i="7"/>
  <c r="G102" i="7"/>
  <c r="G101" i="7" s="1"/>
  <c r="F101" i="7"/>
  <c r="F102" i="7"/>
  <c r="I89" i="7"/>
  <c r="H89" i="7"/>
  <c r="G89" i="7"/>
  <c r="F89" i="7"/>
  <c r="I88" i="7"/>
  <c r="H88" i="7"/>
  <c r="G88" i="7"/>
  <c r="G87" i="7" s="1"/>
  <c r="F88" i="7"/>
  <c r="F87" i="7" s="1"/>
  <c r="I87" i="7"/>
  <c r="H87" i="7"/>
  <c r="E87" i="7"/>
  <c r="I75" i="7"/>
  <c r="H75" i="7"/>
  <c r="G75" i="7"/>
  <c r="F75" i="7"/>
  <c r="E58" i="7"/>
  <c r="G45" i="7"/>
  <c r="H45" i="7"/>
  <c r="I45" i="7"/>
  <c r="I22" i="7"/>
  <c r="I21" i="7" s="1"/>
  <c r="H22" i="7"/>
  <c r="H21" i="7" s="1"/>
  <c r="G22" i="7"/>
  <c r="G21" i="7" s="1"/>
  <c r="G98" i="7" l="1"/>
  <c r="G97" i="7" s="1"/>
  <c r="I98" i="7"/>
  <c r="I97" i="7" s="1"/>
  <c r="H98" i="7"/>
  <c r="H97" i="7" s="1"/>
  <c r="F98" i="7"/>
  <c r="F97" i="7" s="1"/>
  <c r="F92" i="7" s="1"/>
  <c r="I94" i="7"/>
  <c r="I93" i="7" s="1"/>
  <c r="H94" i="7"/>
  <c r="H93" i="7" s="1"/>
  <c r="H92" i="7" s="1"/>
  <c r="I85" i="7"/>
  <c r="I84" i="7" s="1"/>
  <c r="H85" i="7"/>
  <c r="H84" i="7" s="1"/>
  <c r="G85" i="7"/>
  <c r="G84" i="7" s="1"/>
  <c r="F85" i="7"/>
  <c r="F84" i="7" s="1"/>
  <c r="I82" i="7"/>
  <c r="I81" i="7" s="1"/>
  <c r="H82" i="7"/>
  <c r="H81" i="7" s="1"/>
  <c r="G82" i="7"/>
  <c r="G81" i="7" s="1"/>
  <c r="F82" i="7"/>
  <c r="F81" i="7" s="1"/>
  <c r="I79" i="7"/>
  <c r="I78" i="7" s="1"/>
  <c r="H79" i="7"/>
  <c r="H78" i="7" s="1"/>
  <c r="G79" i="7"/>
  <c r="G78" i="7" s="1"/>
  <c r="F79" i="7"/>
  <c r="F78" i="7" s="1"/>
  <c r="F77" i="7" s="1"/>
  <c r="G74" i="7"/>
  <c r="G73" i="7" s="1"/>
  <c r="I74" i="7"/>
  <c r="I73" i="7" s="1"/>
  <c r="H74" i="7"/>
  <c r="H73" i="7" s="1"/>
  <c r="F74" i="7"/>
  <c r="F73" i="7" s="1"/>
  <c r="E73" i="7"/>
  <c r="E68" i="7" s="1"/>
  <c r="I71" i="7"/>
  <c r="I70" i="7" s="1"/>
  <c r="I69" i="7" s="1"/>
  <c r="H71" i="7"/>
  <c r="H70" i="7" s="1"/>
  <c r="H69" i="7" s="1"/>
  <c r="G71" i="7"/>
  <c r="G70" i="7" s="1"/>
  <c r="G69" i="7" s="1"/>
  <c r="F71" i="7"/>
  <c r="F70" i="7" s="1"/>
  <c r="F69" i="7" s="1"/>
  <c r="E69" i="7"/>
  <c r="G66" i="7"/>
  <c r="G65" i="7" s="1"/>
  <c r="I66" i="7"/>
  <c r="I65" i="7" s="1"/>
  <c r="H66" i="7"/>
  <c r="H65" i="7" s="1"/>
  <c r="F66" i="7"/>
  <c r="F65" i="7" s="1"/>
  <c r="G63" i="7"/>
  <c r="G62" i="7" s="1"/>
  <c r="I63" i="7"/>
  <c r="I62" i="7" s="1"/>
  <c r="H63" i="7"/>
  <c r="H62" i="7" s="1"/>
  <c r="F63" i="7"/>
  <c r="F62" i="7" s="1"/>
  <c r="G60" i="7"/>
  <c r="G59" i="7" s="1"/>
  <c r="G58" i="7" s="1"/>
  <c r="I60" i="7"/>
  <c r="I59" i="7" s="1"/>
  <c r="H60" i="7"/>
  <c r="H59" i="7" s="1"/>
  <c r="F60" i="7"/>
  <c r="F59" i="7" s="1"/>
  <c r="G56" i="7"/>
  <c r="G55" i="7" s="1"/>
  <c r="I56" i="7"/>
  <c r="I55" i="7" s="1"/>
  <c r="H56" i="7"/>
  <c r="H55" i="7" s="1"/>
  <c r="F56" i="7"/>
  <c r="F55" i="7" s="1"/>
  <c r="G53" i="7"/>
  <c r="G52" i="7" s="1"/>
  <c r="I53" i="7"/>
  <c r="I52" i="7" s="1"/>
  <c r="H53" i="7"/>
  <c r="H52" i="7" s="1"/>
  <c r="F53" i="7"/>
  <c r="F52" i="7" s="1"/>
  <c r="G50" i="7"/>
  <c r="G49" i="7" s="1"/>
  <c r="I50" i="7"/>
  <c r="I49" i="7" s="1"/>
  <c r="H50" i="7"/>
  <c r="H49" i="7" s="1"/>
  <c r="F50" i="7"/>
  <c r="F49" i="7" s="1"/>
  <c r="G44" i="7"/>
  <c r="G43" i="7" s="1"/>
  <c r="I44" i="7"/>
  <c r="H44" i="7"/>
  <c r="F44" i="7"/>
  <c r="G41" i="7"/>
  <c r="I41" i="7"/>
  <c r="H41" i="7"/>
  <c r="F41" i="7"/>
  <c r="G37" i="7"/>
  <c r="G36" i="7" s="1"/>
  <c r="I37" i="7"/>
  <c r="I36" i="7" s="1"/>
  <c r="H37" i="7"/>
  <c r="H36" i="7" s="1"/>
  <c r="F37" i="7"/>
  <c r="F36" i="7" s="1"/>
  <c r="G34" i="7"/>
  <c r="I34" i="7"/>
  <c r="H34" i="7"/>
  <c r="H32" i="7" s="1"/>
  <c r="F34" i="7"/>
  <c r="F32" i="7" s="1"/>
  <c r="G30" i="7"/>
  <c r="G29" i="7" s="1"/>
  <c r="I30" i="7"/>
  <c r="I29" i="7" s="1"/>
  <c r="H30" i="7"/>
  <c r="H29" i="7" s="1"/>
  <c r="F30" i="7"/>
  <c r="F29" i="7" s="1"/>
  <c r="E28" i="7"/>
  <c r="I25" i="7"/>
  <c r="I24" i="7" s="1"/>
  <c r="H25" i="7"/>
  <c r="H24" i="7" s="1"/>
  <c r="G26" i="7"/>
  <c r="G25" i="7" s="1"/>
  <c r="G24" i="7" s="1"/>
  <c r="F26" i="7"/>
  <c r="F25" i="7" s="1"/>
  <c r="F24" i="7" s="1"/>
  <c r="E24" i="7"/>
  <c r="G19" i="7"/>
  <c r="G18" i="7" s="1"/>
  <c r="G17" i="7" s="1"/>
  <c r="I19" i="7"/>
  <c r="I18" i="7" s="1"/>
  <c r="I17" i="7" s="1"/>
  <c r="H19" i="7"/>
  <c r="H18" i="7" s="1"/>
  <c r="H17" i="7" s="1"/>
  <c r="F19" i="7"/>
  <c r="F18" i="7" s="1"/>
  <c r="F17" i="7" s="1"/>
  <c r="E17" i="7"/>
  <c r="G15" i="7"/>
  <c r="G14" i="7" s="1"/>
  <c r="G13" i="7" s="1"/>
  <c r="I15" i="7"/>
  <c r="I14" i="7" s="1"/>
  <c r="I13" i="7" s="1"/>
  <c r="H15" i="7"/>
  <c r="H14" i="7" s="1"/>
  <c r="H13" i="7" s="1"/>
  <c r="F15" i="7"/>
  <c r="F14" i="7" s="1"/>
  <c r="F13" i="7" s="1"/>
  <c r="G11" i="7"/>
  <c r="G10" i="7" s="1"/>
  <c r="G9" i="7" s="1"/>
  <c r="I11" i="7"/>
  <c r="I10" i="7" s="1"/>
  <c r="I9" i="7" s="1"/>
  <c r="H11" i="7"/>
  <c r="H10" i="7" s="1"/>
  <c r="H9" i="7" s="1"/>
  <c r="F10" i="7"/>
  <c r="F9" i="7" s="1"/>
  <c r="E9" i="7"/>
  <c r="I32" i="7" l="1"/>
  <c r="I33" i="7"/>
  <c r="E8" i="7"/>
  <c r="E6" i="7" s="1"/>
  <c r="F68" i="7"/>
  <c r="H68" i="7"/>
  <c r="I92" i="7"/>
  <c r="F43" i="7"/>
  <c r="H43" i="7"/>
  <c r="H58" i="7"/>
  <c r="H8" i="7" s="1"/>
  <c r="H6" i="7" s="1"/>
  <c r="I43" i="7"/>
  <c r="F58" i="7"/>
  <c r="F8" i="7" s="1"/>
  <c r="F6" i="7" s="1"/>
  <c r="I58" i="7"/>
  <c r="F39" i="7"/>
  <c r="F28" i="7" s="1"/>
  <c r="F40" i="7"/>
  <c r="H39" i="7"/>
  <c r="H28" i="7" s="1"/>
  <c r="H40" i="7"/>
  <c r="G32" i="7"/>
  <c r="G33" i="7"/>
  <c r="G39" i="7"/>
  <c r="G40" i="7"/>
  <c r="I39" i="7"/>
  <c r="I28" i="7" s="1"/>
  <c r="I40" i="7"/>
  <c r="I77" i="7"/>
  <c r="I68" i="7" s="1"/>
  <c r="H77" i="7"/>
  <c r="G77" i="7"/>
  <c r="G68" i="7" s="1"/>
  <c r="G94" i="7"/>
  <c r="G93" i="7" s="1"/>
  <c r="G92" i="7" s="1"/>
  <c r="I8" i="7" l="1"/>
  <c r="I6" i="7" s="1"/>
  <c r="G28" i="7"/>
  <c r="G8" i="7" s="1"/>
  <c r="G6" i="7" s="1"/>
  <c r="B10" i="5"/>
  <c r="B11" i="5"/>
  <c r="B42" i="8" l="1"/>
  <c r="B41" i="8" s="1"/>
  <c r="F44" i="8" l="1"/>
  <c r="F43" i="8"/>
  <c r="F11" i="8"/>
  <c r="D11" i="8" l="1"/>
  <c r="B37" i="8" l="1"/>
  <c r="B29" i="8"/>
  <c r="G8" i="10" l="1"/>
  <c r="F11" i="10"/>
  <c r="F8" i="10"/>
  <c r="F14" i="10" l="1"/>
  <c r="D30" i="3"/>
  <c r="E18" i="8" l="1"/>
  <c r="F18" i="8" l="1"/>
  <c r="E11" i="8"/>
  <c r="H25" i="3"/>
  <c r="H24" i="3" s="1"/>
  <c r="H11" i="3"/>
  <c r="H10" i="3" s="1"/>
  <c r="G11" i="3"/>
  <c r="G10" i="3" s="1"/>
  <c r="G25" i="3"/>
  <c r="G24" i="3" l="1"/>
  <c r="C28" i="8" l="1"/>
  <c r="F11" i="3" l="1"/>
  <c r="F10" i="3" s="1"/>
  <c r="D18" i="8" l="1"/>
  <c r="F25" i="3"/>
  <c r="C11" i="8" l="1"/>
  <c r="C20" i="8"/>
  <c r="B49" i="8" l="1"/>
  <c r="B36" i="8"/>
  <c r="B28" i="8"/>
  <c r="B20" i="8"/>
  <c r="B11" i="8"/>
  <c r="B27" i="8" l="1"/>
  <c r="E25" i="3"/>
  <c r="D25" i="3"/>
  <c r="E11" i="3"/>
  <c r="E10" i="3" s="1"/>
  <c r="D11" i="3"/>
  <c r="D10" i="3" s="1"/>
  <c r="E24" i="3" l="1"/>
  <c r="D24" i="3"/>
  <c r="G37" i="10"/>
  <c r="H37" i="10" s="1"/>
  <c r="I34" i="10" s="1"/>
  <c r="I37" i="10" s="1"/>
  <c r="J34" i="10" s="1"/>
  <c r="J37" i="10" s="1"/>
  <c r="J21" i="10"/>
  <c r="I21" i="10"/>
  <c r="H21" i="10"/>
  <c r="G21" i="10"/>
  <c r="F21" i="10"/>
  <c r="J11" i="10"/>
  <c r="I11" i="10"/>
  <c r="H11" i="10"/>
  <c r="G11" i="10"/>
  <c r="J8" i="10"/>
  <c r="I8" i="10"/>
  <c r="H8" i="10"/>
  <c r="H14" i="10" l="1"/>
  <c r="J14" i="10"/>
  <c r="J22" i="10" s="1"/>
  <c r="J28" i="10" s="1"/>
  <c r="J29" i="10" s="1"/>
  <c r="I14" i="10"/>
  <c r="I22" i="10" s="1"/>
  <c r="I28" i="10" s="1"/>
  <c r="I29" i="10" s="1"/>
  <c r="G14" i="10"/>
  <c r="H22" i="10"/>
  <c r="F22" i="10"/>
  <c r="F28" i="10" s="1"/>
  <c r="F29" i="10" s="1"/>
</calcChain>
</file>

<file path=xl/sharedStrings.xml><?xml version="1.0" encoding="utf-8"?>
<sst xmlns="http://schemas.openxmlformats.org/spreadsheetml/2006/main" count="369" uniqueCount="180">
  <si>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</si>
  <si>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</si>
  <si>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</si>
  <si>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</si>
  <si>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</si>
  <si>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</si>
  <si>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</si>
  <si>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</si>
  <si>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</si>
  <si>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</si>
  <si>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</si>
  <si>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</si>
  <si>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</si>
  <si>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</si>
  <si>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</si>
  <si>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04 Ekonomski poslovi</t>
  </si>
  <si>
    <t>041 Opći ekonomski, trgovački i poslovi vezani uz rad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</si>
  <si>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</si>
  <si>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</si>
  <si>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</si>
  <si>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</si>
  <si>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</si>
  <si>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</si>
  <si>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</si>
  <si>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</si>
  <si>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</si>
  <si>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</si>
  <si>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</si>
  <si>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</si>
  <si>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</si>
  <si>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</si>
  <si>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</si>
  <si>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</si>
  <si>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</si>
  <si>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</si>
  <si>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</si>
  <si>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</si>
  <si>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</si>
  <si>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</si>
  <si>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</si>
  <si>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</si>
  <si>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</si>
  <si>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</si>
  <si>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</si>
  <si>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</si>
  <si>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</si>
  <si>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</si>
  <si>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</si>
  <si>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</si>
  <si>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</si>
  <si>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</si>
  <si>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</si>
  <si>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</si>
  <si>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</si>
  <si>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</si>
  <si>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</si>
  <si>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</si>
  <si>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</si>
  <si>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</si>
  <si>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</si>
  <si>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</si>
  <si>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</si>
  <si>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</si>
  <si>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</si>
  <si>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</si>
  <si>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od imovine</t>
  </si>
  <si>
    <t>Ostali nespomenuti prihodi</t>
  </si>
  <si>
    <t>Prihodi od prodaje proizvoda i donacije</t>
  </si>
  <si>
    <t>Financijski rashodi</t>
  </si>
  <si>
    <t>Naknade građanima i kućanstvima iz proračuna</t>
  </si>
  <si>
    <t xml:space="preserve">  11 Opći prihodi i primici Grad Zadar</t>
  </si>
  <si>
    <t>6 Donacije</t>
  </si>
  <si>
    <t xml:space="preserve">  11 Opći prihodi i primici Grad zadar</t>
  </si>
  <si>
    <t>66 Donacije</t>
  </si>
  <si>
    <t>09 Obrazovanje</t>
  </si>
  <si>
    <t>091 Predškolsko i osnovno obrazovanje</t>
  </si>
  <si>
    <t>0912 Osnovno obrazovanje</t>
  </si>
  <si>
    <t>096 Dodatne usluge u obrazovanju</t>
  </si>
  <si>
    <t>PROGRAM 1012.1013</t>
  </si>
  <si>
    <t>OSNOVNOŠKOLSKO OBRAZOVANJE</t>
  </si>
  <si>
    <t>Izvor financiranja 11</t>
  </si>
  <si>
    <t>Vlastiti prihodi</t>
  </si>
  <si>
    <t xml:space="preserve">  57 Ostale pomoći MZO I Županija</t>
  </si>
  <si>
    <t>Projekcija 
za 2027.</t>
  </si>
  <si>
    <t>Projekcija proračuna
za 2027.</t>
  </si>
  <si>
    <t>Izvor financiranja 57</t>
  </si>
  <si>
    <t>FINANCIJSKI PLAN PRORAČUNSKOG KORISNIKA JEDINICE LOKALNE I PODRUČNE (REGIONALNE) SAMOUPRAVE 
ZA 2026. I PROJEKCIJA ZA 2027. I 2028. GODINU</t>
  </si>
  <si>
    <t>PRIJEDLOG</t>
  </si>
  <si>
    <t>Izvršenje 2024.</t>
  </si>
  <si>
    <t>Plan 2025.</t>
  </si>
  <si>
    <t>Proračun za 2026.</t>
  </si>
  <si>
    <t>Projekcija proračuna
za 2028.</t>
  </si>
  <si>
    <t xml:space="preserve">            PRIJEDLOG</t>
  </si>
  <si>
    <t>Plan za 2026.</t>
  </si>
  <si>
    <t>Projekcija 
za 2028.</t>
  </si>
  <si>
    <t xml:space="preserve">  PRIJEDLOG</t>
  </si>
  <si>
    <t xml:space="preserve">                  I. OPĆI DIO</t>
  </si>
  <si>
    <t xml:space="preserve">  57 Ostale pomoći MZO I Županija 63</t>
  </si>
  <si>
    <t>54 Sredstva EU -PROJEKT PUN 63</t>
  </si>
  <si>
    <t xml:space="preserve">54 Sredstva EU -PROJEKT PUN </t>
  </si>
  <si>
    <t xml:space="preserve">57 Državni prorač. 15% projekt PUN </t>
  </si>
  <si>
    <t>9 Rezultat poslovanja</t>
  </si>
  <si>
    <t>92 Višak/manjak</t>
  </si>
  <si>
    <t>Opći prihodi i primici</t>
  </si>
  <si>
    <t>Pomoći</t>
  </si>
  <si>
    <t>Pomoći korisnici</t>
  </si>
  <si>
    <t>Donacije</t>
  </si>
  <si>
    <t>Prihodi od nef.imovine</t>
  </si>
  <si>
    <t>PROGRAM 1012</t>
  </si>
  <si>
    <t>PROGRAM 1013</t>
  </si>
  <si>
    <t>Aktivnost A1012-01</t>
  </si>
  <si>
    <t>Materijalni rashodi škola - standard</t>
  </si>
  <si>
    <t>Aktivnost A1012-02</t>
  </si>
  <si>
    <t>Financijski rashodi škola - standard</t>
  </si>
  <si>
    <t>Kapitalni projekt K1012-03</t>
  </si>
  <si>
    <t>Opremanje škola - standard</t>
  </si>
  <si>
    <t>Kapitalni projekt K1012-04</t>
  </si>
  <si>
    <t>Rashodi za dodatna ulaganja na nefinancijskoj imovini</t>
  </si>
  <si>
    <t>Aktivnost A1012-09</t>
  </si>
  <si>
    <t>Izvor financiranja 6103</t>
  </si>
  <si>
    <t>Vlastiti i namjenski prihodi škola - materijalni rashodi</t>
  </si>
  <si>
    <t>Izvor financiranja 31</t>
  </si>
  <si>
    <t>Vlastiti prihodi - višak</t>
  </si>
  <si>
    <t>Izvor financiranja 5402</t>
  </si>
  <si>
    <t>Pomoći EU</t>
  </si>
  <si>
    <t>Naknade građanima i kućanstvima na temelju osiguranja i druge naknade</t>
  </si>
  <si>
    <t>Izvor financiranja 9257</t>
  </si>
  <si>
    <t>Pomoći - višak</t>
  </si>
  <si>
    <t>Aktivnost A1012-12</t>
  </si>
  <si>
    <t>Vlastiti i namjenski prihodi škola - opremanje škola</t>
  </si>
  <si>
    <t>IZVANSTANDARDNI PROGRAMI U ŠKOLAMA</t>
  </si>
  <si>
    <t>Aktivnost A1013-04</t>
  </si>
  <si>
    <t>Izvanškolske aktivnosti</t>
  </si>
  <si>
    <t>Aktivnost A1013-07</t>
  </si>
  <si>
    <t>Financiranje nabave drugih obrazovnih materijala</t>
  </si>
  <si>
    <t>Aktivnost A1013-13</t>
  </si>
  <si>
    <t>Prehrana učenika u osnovnim školama</t>
  </si>
  <si>
    <t>Program pomoćnika u nastavi</t>
  </si>
  <si>
    <t>Izvor financiranja 51</t>
  </si>
  <si>
    <t>Dodatna ulaganja škola - standard</t>
  </si>
  <si>
    <t>Aktivnost A1012-05</t>
  </si>
  <si>
    <t>Rashodi za zaposlene i materijalni rashodi-IZVANSTADARD</t>
  </si>
  <si>
    <t>Kapitalni projekt K1012-07</t>
  </si>
  <si>
    <t>Opremanje škola - izvanstandard</t>
  </si>
  <si>
    <t>Dodatna ulaganja škola - izvanstandard</t>
  </si>
  <si>
    <t>Kapitalni projekt K1012-08</t>
  </si>
  <si>
    <t>višak</t>
  </si>
  <si>
    <t>Izvor financiranja 72</t>
  </si>
  <si>
    <t>Nakande građana i kućanstava</t>
  </si>
  <si>
    <t>Aktivnost A1013-16</t>
  </si>
  <si>
    <t xml:space="preserve">Potpora stručnim službama-logoped </t>
  </si>
  <si>
    <t>Aktivnost A1013-23</t>
  </si>
  <si>
    <t xml:space="preserve">Pomoći </t>
  </si>
  <si>
    <t>Dodatna ulaganja na nef.imovini</t>
  </si>
  <si>
    <t>51 Državni prorač. 15% projekt PUN 63</t>
  </si>
  <si>
    <t>7 Prihodi od stanova</t>
  </si>
  <si>
    <t>materijalni rashodi</t>
  </si>
  <si>
    <t>Vlastiti izvori</t>
  </si>
  <si>
    <t>Manjak prihoda poslovanja</t>
  </si>
  <si>
    <t>11 Opći prihodi i primici</t>
  </si>
  <si>
    <t>6103 Donacije</t>
  </si>
  <si>
    <t xml:space="preserve">51 Pomoći </t>
  </si>
  <si>
    <t>5402 EU Projekti</t>
  </si>
  <si>
    <t>57 Pomoći</t>
  </si>
  <si>
    <t>57 Pomoći Shema</t>
  </si>
  <si>
    <t>5402 EU Shema</t>
  </si>
  <si>
    <t>VIŠAK KORIŠTEN ZA POKRIĆE RASHODA</t>
  </si>
  <si>
    <t>Višak prihoda poslovanja</t>
  </si>
  <si>
    <t xml:space="preserve">9231 Vlastiti prihodi </t>
  </si>
  <si>
    <t>9241 Prihodi za posebne namjene</t>
  </si>
  <si>
    <t>92530 HZZ PRIPRAVNIK</t>
  </si>
  <si>
    <t>925401 PROJEKTI</t>
  </si>
  <si>
    <t>9257 Pomoći</t>
  </si>
  <si>
    <t>926103 Donacije</t>
  </si>
  <si>
    <t xml:space="preserve">                                 METODOLOŠKI  MANJAK POKRIVEN TEKUĆIM PRIHODIMA</t>
  </si>
  <si>
    <t>Tekući plan za 2025.</t>
  </si>
  <si>
    <t>Izvor financiranja 9261</t>
  </si>
  <si>
    <t>Izvor financiranja 92 31</t>
  </si>
  <si>
    <t>FINANCIJSKI PLAN OŠ VOŠTARNICA-ZADAR
ZA 2026. I PROJEKCIJA ZA 2027. i 2028. GODINU</t>
  </si>
  <si>
    <t>Zadar, 13.11.2025.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</si>
</sst>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n_-;\-* #,##0.00\ _k_n_-;_-* &quot;-&quot;??\ _k_n_-;_-@_-"/>
  </numFmts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3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1" fillId="0" borderId="0" applyFont="0" applyFill="0" applyBorder="0" applyAlignment="0" applyProtection="0"/>
  </cellStyleXfs>
  <cellXfs count="176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 applyProtection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3" fontId="6" fillId="0" borderId="4" xfId="0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Fill="1" applyBorder="1" applyAlignment="1" applyProtection="1">
      <alignment horizontal="center" vertical="center" wrapText="1"/>
    </xf>
    <xf numFmtId="0" fontId="7" fillId="2" borderId="3" xfId="0" quotePrefix="1" applyFont="1" applyFill="1" applyBorder="1" applyAlignment="1">
      <alignment horizontal="left" vertical="center" wrapText="1"/>
    </xf>
    <xf numFmtId="3" fontId="6" fillId="0" borderId="3" xfId="0" applyNumberFormat="1" applyFont="1" applyFill="1" applyBorder="1" applyAlignment="1" applyProtection="1">
      <alignment horizontal="right" vertical="center" wrapText="1"/>
    </xf>
    <xf numFmtId="3" fontId="6" fillId="2" borderId="4" xfId="0" applyNumberFormat="1" applyFont="1" applyFill="1" applyBorder="1" applyAlignment="1">
      <alignment horizontal="right"/>
    </xf>
    <xf numFmtId="3" fontId="6" fillId="2" borderId="4" xfId="0" applyNumberFormat="1" applyFont="1" applyFill="1" applyBorder="1" applyAlignment="1">
      <alignment horizontal="right" vertical="center"/>
    </xf>
    <xf numFmtId="3" fontId="6" fillId="2" borderId="3" xfId="0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alignment vertical="center" wrapText="1"/>
    </xf>
    <xf numFmtId="2" fontId="3" fillId="2" borderId="3" xfId="0" applyNumberFormat="1" applyFont="1" applyFill="1" applyBorder="1" applyAlignment="1">
      <alignment horizontal="right"/>
    </xf>
    <xf numFmtId="4" fontId="6" fillId="2" borderId="3" xfId="1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 applyProtection="1">
      <alignment horizontal="right" wrapText="1"/>
    </xf>
    <xf numFmtId="0" fontId="7" fillId="2" borderId="3" xfId="0" applyNumberFormat="1" applyFont="1" applyFill="1" applyBorder="1" applyAlignment="1" applyProtection="1">
      <alignment horizontal="left" vertical="center"/>
    </xf>
    <xf numFmtId="43" fontId="3" fillId="2" borderId="3" xfId="1" applyFont="1" applyFill="1" applyBorder="1" applyAlignment="1"/>
    <xf numFmtId="0" fontId="2" fillId="0" borderId="0" xfId="0" applyNumberFormat="1" applyFont="1" applyFill="1" applyBorder="1" applyAlignment="1" applyProtection="1">
      <alignment horizontal="center" wrapText="1"/>
    </xf>
    <xf numFmtId="0" fontId="22" fillId="0" borderId="0" xfId="0" applyNumberFormat="1" applyFont="1" applyFill="1" applyBorder="1" applyAlignment="1" applyProtection="1">
      <alignment wrapText="1"/>
    </xf>
    <xf numFmtId="0" fontId="22" fillId="0" borderId="0" xfId="0" applyNumberFormat="1" applyFont="1" applyFill="1" applyBorder="1" applyAlignment="1" applyProtection="1">
      <alignment vertical="center" wrapText="1"/>
    </xf>
    <xf numFmtId="0" fontId="22" fillId="0" borderId="0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0" fillId="0" borderId="3" xfId="0" applyBorder="1"/>
    <xf numFmtId="43" fontId="0" fillId="0" borderId="3" xfId="1" applyFont="1" applyBorder="1" applyAlignment="1">
      <alignment horizontal="right"/>
    </xf>
    <xf numFmtId="43" fontId="1" fillId="0" borderId="3" xfId="1" applyFont="1" applyBorder="1" applyAlignment="1">
      <alignment horizontal="right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3" xfId="0" applyNumberFormat="1" applyFont="1" applyFill="1" applyBorder="1" applyAlignment="1" applyProtection="1">
      <alignment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4" fontId="6" fillId="5" borderId="3" xfId="0" applyNumberFormat="1" applyFont="1" applyFill="1" applyBorder="1" applyAlignment="1">
      <alignment horizontal="center" vertical="center"/>
    </xf>
    <xf numFmtId="0" fontId="16" fillId="5" borderId="4" xfId="0" applyNumberFormat="1" applyFont="1" applyFill="1" applyBorder="1" applyAlignment="1" applyProtection="1">
      <alignment horizontal="left" vertical="center" wrapText="1"/>
    </xf>
    <xf numFmtId="4" fontId="3" fillId="5" borderId="4" xfId="0" applyNumberFormat="1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/>
    </xf>
    <xf numFmtId="4" fontId="3" fillId="0" borderId="3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 applyProtection="1">
      <alignment horizontal="center" vertical="center" wrapText="1"/>
    </xf>
    <xf numFmtId="0" fontId="16" fillId="5" borderId="3" xfId="0" applyNumberFormat="1" applyFont="1" applyFill="1" applyBorder="1" applyAlignment="1" applyProtection="1">
      <alignment vertical="center" wrapText="1"/>
    </xf>
    <xf numFmtId="4" fontId="23" fillId="5" borderId="3" xfId="0" applyNumberFormat="1" applyFont="1" applyFill="1" applyBorder="1" applyAlignment="1">
      <alignment horizontal="center" vertical="center"/>
    </xf>
    <xf numFmtId="4" fontId="23" fillId="0" borderId="3" xfId="0" applyNumberFormat="1" applyFont="1" applyBorder="1" applyAlignment="1">
      <alignment horizontal="center" vertical="center"/>
    </xf>
    <xf numFmtId="4" fontId="23" fillId="0" borderId="6" xfId="0" applyNumberFormat="1" applyFont="1" applyBorder="1" applyAlignment="1">
      <alignment horizontal="center" vertical="center"/>
    </xf>
    <xf numFmtId="0" fontId="6" fillId="5" borderId="1" xfId="0" applyNumberFormat="1" applyFont="1" applyFill="1" applyBorder="1" applyAlignment="1" applyProtection="1">
      <alignment vertical="center" wrapText="1"/>
    </xf>
    <xf numFmtId="0" fontId="16" fillId="5" borderId="1" xfId="0" applyNumberFormat="1" applyFont="1" applyFill="1" applyBorder="1" applyAlignment="1" applyProtection="1">
      <alignment vertical="center" wrapText="1"/>
    </xf>
    <xf numFmtId="0" fontId="3" fillId="2" borderId="2" xfId="0" quotePrefix="1" applyNumberFormat="1" applyFont="1" applyFill="1" applyBorder="1" applyAlignment="1" applyProtection="1">
      <alignment horizontal="left" vertical="center" wrapText="1"/>
    </xf>
    <xf numFmtId="0" fontId="6" fillId="5" borderId="3" xfId="0" applyNumberFormat="1" applyFont="1" applyFill="1" applyBorder="1" applyAlignment="1" applyProtection="1">
      <alignment vertical="center" wrapText="1"/>
    </xf>
    <xf numFmtId="4" fontId="3" fillId="5" borderId="3" xfId="0" applyNumberFormat="1" applyFont="1" applyFill="1" applyBorder="1" applyAlignment="1">
      <alignment horizontal="center" vertical="center"/>
    </xf>
    <xf numFmtId="0" fontId="3" fillId="2" borderId="4" xfId="0" quotePrefix="1" applyNumberFormat="1" applyFont="1" applyFill="1" applyBorder="1" applyAlignment="1" applyProtection="1">
      <alignment horizontal="left" vertical="center" wrapText="1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4" fontId="3" fillId="5" borderId="3" xfId="0" applyNumberFormat="1" applyFont="1" applyFill="1" applyBorder="1" applyAlignment="1" applyProtection="1">
      <alignment horizontal="center" vertical="center" wrapText="1"/>
    </xf>
    <xf numFmtId="0" fontId="24" fillId="5" borderId="3" xfId="0" applyNumberFormat="1" applyFont="1" applyFill="1" applyBorder="1" applyAlignment="1" applyProtection="1">
      <alignment vertical="center" wrapText="1"/>
    </xf>
    <xf numFmtId="4" fontId="25" fillId="0" borderId="3" xfId="0" applyNumberFormat="1" applyFont="1" applyBorder="1" applyAlignment="1">
      <alignment horizontal="center" vertical="center"/>
    </xf>
    <xf numFmtId="4" fontId="25" fillId="5" borderId="3" xfId="0" applyNumberFormat="1" applyFont="1" applyFill="1" applyBorder="1" applyAlignment="1">
      <alignment horizontal="center" vertical="center"/>
    </xf>
    <xf numFmtId="0" fontId="0" fillId="0" borderId="0" xfId="0"/>
    <xf numFmtId="3" fontId="3" fillId="2" borderId="3" xfId="0" applyNumberFormat="1" applyFont="1" applyFill="1" applyBorder="1" applyAlignment="1">
      <alignment horizontal="right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9" fillId="6" borderId="3" xfId="0" applyNumberFormat="1" applyFont="1" applyFill="1" applyBorder="1" applyAlignment="1" applyProtection="1">
      <alignment horizontal="left" vertical="center" wrapText="1"/>
    </xf>
    <xf numFmtId="0" fontId="7" fillId="6" borderId="3" xfId="0" applyNumberFormat="1" applyFont="1" applyFill="1" applyBorder="1" applyAlignment="1" applyProtection="1">
      <alignment horizontal="left" vertical="center" wrapText="1"/>
    </xf>
    <xf numFmtId="0" fontId="9" fillId="7" borderId="3" xfId="0" applyNumberFormat="1" applyFont="1" applyFill="1" applyBorder="1" applyAlignment="1" applyProtection="1">
      <alignment horizontal="left" vertical="center" wrapText="1"/>
    </xf>
    <xf numFmtId="3" fontId="3" fillId="7" borderId="3" xfId="0" applyNumberFormat="1" applyFont="1" applyFill="1" applyBorder="1" applyAlignment="1">
      <alignment horizontal="right"/>
    </xf>
    <xf numFmtId="0" fontId="16" fillId="0" borderId="0" xfId="0" applyNumberFormat="1" applyFont="1" applyFill="1" applyBorder="1" applyAlignment="1" applyProtection="1">
      <alignment horizontal="right" vertical="center" wrapText="1"/>
    </xf>
    <xf numFmtId="0" fontId="7" fillId="2" borderId="0" xfId="0" quotePrefix="1" applyFont="1" applyFill="1" applyBorder="1" applyAlignment="1">
      <alignment horizontal="left" vertical="center"/>
    </xf>
    <xf numFmtId="0" fontId="8" fillId="2" borderId="0" xfId="0" quotePrefix="1" applyFont="1" applyFill="1" applyBorder="1" applyAlignment="1">
      <alignment horizontal="left" vertical="center"/>
    </xf>
    <xf numFmtId="3" fontId="3" fillId="2" borderId="0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6" borderId="3" xfId="0" applyNumberFormat="1" applyFont="1" applyFill="1" applyBorder="1" applyAlignment="1">
      <alignment horizontal="right"/>
    </xf>
    <xf numFmtId="4" fontId="3" fillId="2" borderId="0" xfId="0" applyNumberFormat="1" applyFont="1" applyFill="1" applyBorder="1" applyAlignment="1">
      <alignment horizontal="right"/>
    </xf>
    <xf numFmtId="43" fontId="0" fillId="0" borderId="3" xfId="1" applyFont="1" applyBorder="1"/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1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22" fillId="0" borderId="0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5" borderId="1" xfId="0" applyNumberFormat="1" applyFont="1" applyFill="1" applyBorder="1" applyAlignment="1" applyProtection="1">
      <alignment horizontal="left" vertical="center" wrapText="1"/>
    </xf>
    <xf numFmtId="0" fontId="6" fillId="5" borderId="2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0" fontId="16" fillId="5" borderId="1" xfId="0" applyNumberFormat="1" applyFont="1" applyFill="1" applyBorder="1" applyAlignment="1" applyProtection="1">
      <alignment horizontal="left" vertical="center" wrapText="1"/>
    </xf>
    <xf numFmtId="0" fontId="16" fillId="5" borderId="2" xfId="0" applyNumberFormat="1" applyFont="1" applyFill="1" applyBorder="1" applyAlignment="1" applyProtection="1">
      <alignment horizontal="left" vertical="center" wrapText="1"/>
    </xf>
    <xf numFmtId="0" fontId="16" fillId="5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tabSelected="1" topLeftCell="A16" workbookViewId="0">
      <selection activeCell="A41" sqref="A41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134" t="s">
        <v>178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ht="18" x14ac:dyDescent="0.25">
      <c r="A2" s="77"/>
      <c r="B2" s="77"/>
      <c r="C2" s="77"/>
      <c r="D2" s="77"/>
      <c r="E2" s="77"/>
      <c r="F2" s="78"/>
      <c r="G2" s="78" t="s">
        <v>87</v>
      </c>
      <c r="H2" s="78"/>
      <c r="I2" s="77"/>
      <c r="J2" s="77"/>
    </row>
    <row r="3" spans="1:10" ht="15.75" x14ac:dyDescent="0.25">
      <c r="A3" s="135" t="s">
        <v>20</v>
      </c>
      <c r="B3" s="135"/>
      <c r="C3" s="135"/>
      <c r="D3" s="135"/>
      <c r="E3" s="135"/>
      <c r="F3" s="135"/>
      <c r="G3" s="135"/>
      <c r="H3" s="135"/>
      <c r="I3" s="136"/>
      <c r="J3" s="136"/>
    </row>
    <row r="4" spans="1:10" ht="18" x14ac:dyDescent="0.25">
      <c r="A4" s="25"/>
      <c r="B4" s="25"/>
      <c r="C4" s="25"/>
      <c r="D4" s="25"/>
      <c r="E4" s="25"/>
      <c r="F4" s="25"/>
      <c r="G4" s="25"/>
      <c r="H4" s="25"/>
      <c r="I4" s="5"/>
      <c r="J4" s="5"/>
    </row>
    <row r="5" spans="1:10" ht="15.75" x14ac:dyDescent="0.25">
      <c r="A5" s="135" t="s">
        <v>26</v>
      </c>
      <c r="B5" s="137"/>
      <c r="C5" s="137"/>
      <c r="D5" s="137"/>
      <c r="E5" s="137"/>
      <c r="F5" s="137"/>
      <c r="G5" s="137"/>
      <c r="H5" s="137"/>
      <c r="I5" s="137"/>
      <c r="J5" s="137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6" t="s">
        <v>33</v>
      </c>
    </row>
    <row r="7" spans="1:10" ht="25.5" x14ac:dyDescent="0.25">
      <c r="A7" s="29"/>
      <c r="B7" s="30"/>
      <c r="C7" s="30"/>
      <c r="D7" s="31"/>
      <c r="E7" s="32"/>
      <c r="F7" s="3" t="s">
        <v>88</v>
      </c>
      <c r="G7" s="3" t="s">
        <v>89</v>
      </c>
      <c r="H7" s="3" t="s">
        <v>90</v>
      </c>
      <c r="I7" s="3" t="s">
        <v>84</v>
      </c>
      <c r="J7" s="3" t="s">
        <v>91</v>
      </c>
    </row>
    <row r="8" spans="1:10" x14ac:dyDescent="0.25">
      <c r="A8" s="138" t="s">
        <v>0</v>
      </c>
      <c r="B8" s="139"/>
      <c r="C8" s="139"/>
      <c r="D8" s="139"/>
      <c r="E8" s="140"/>
      <c r="F8" s="33">
        <f>F9+F10</f>
        <v>2252792.73</v>
      </c>
      <c r="G8" s="33">
        <f t="shared" ref="G8:J8" si="0">G9+G10</f>
        <v>2830658</v>
      </c>
      <c r="H8" s="33">
        <f t="shared" si="0"/>
        <v>3035161.82</v>
      </c>
      <c r="I8" s="33">
        <f t="shared" si="0"/>
        <v>2880790</v>
      </c>
      <c r="J8" s="33">
        <f t="shared" si="0"/>
        <v>2930790</v>
      </c>
    </row>
    <row r="9" spans="1:10" x14ac:dyDescent="0.25">
      <c r="A9" s="141" t="s">
        <v>34</v>
      </c>
      <c r="B9" s="142"/>
      <c r="C9" s="142"/>
      <c r="D9" s="142"/>
      <c r="E9" s="133"/>
      <c r="F9" s="34">
        <v>2252792.73</v>
      </c>
      <c r="G9" s="34">
        <v>2830577</v>
      </c>
      <c r="H9" s="34">
        <v>3035081</v>
      </c>
      <c r="I9" s="34">
        <v>2880709</v>
      </c>
      <c r="J9" s="34">
        <v>2930709</v>
      </c>
    </row>
    <row r="10" spans="1:10" x14ac:dyDescent="0.25">
      <c r="A10" s="143" t="s">
        <v>35</v>
      </c>
      <c r="B10" s="133"/>
      <c r="C10" s="133"/>
      <c r="D10" s="133"/>
      <c r="E10" s="133"/>
      <c r="F10" s="34">
        <v>0</v>
      </c>
      <c r="G10" s="34">
        <v>81</v>
      </c>
      <c r="H10" s="34">
        <v>80.819999999999993</v>
      </c>
      <c r="I10" s="34">
        <v>81</v>
      </c>
      <c r="J10" s="34">
        <v>81</v>
      </c>
    </row>
    <row r="11" spans="1:10" x14ac:dyDescent="0.25">
      <c r="A11" s="37" t="s">
        <v>1</v>
      </c>
      <c r="B11" s="45"/>
      <c r="C11" s="45"/>
      <c r="D11" s="45"/>
      <c r="E11" s="45"/>
      <c r="F11" s="33">
        <f>F12+F13</f>
        <v>2279594.02</v>
      </c>
      <c r="G11" s="33">
        <f t="shared" ref="G11:J11" si="1">G12+G13</f>
        <v>2874818</v>
      </c>
      <c r="H11" s="33">
        <f t="shared" si="1"/>
        <v>2991002.18</v>
      </c>
      <c r="I11" s="33">
        <f t="shared" si="1"/>
        <v>2880790</v>
      </c>
      <c r="J11" s="33">
        <f t="shared" si="1"/>
        <v>2930790</v>
      </c>
    </row>
    <row r="12" spans="1:10" x14ac:dyDescent="0.25">
      <c r="A12" s="144" t="s">
        <v>36</v>
      </c>
      <c r="B12" s="142"/>
      <c r="C12" s="142"/>
      <c r="D12" s="142"/>
      <c r="E12" s="142"/>
      <c r="F12" s="34">
        <v>2208501</v>
      </c>
      <c r="G12" s="34">
        <v>2690957</v>
      </c>
      <c r="H12" s="34">
        <v>2816263</v>
      </c>
      <c r="I12" s="34">
        <v>2812399</v>
      </c>
      <c r="J12" s="46">
        <v>2812399</v>
      </c>
    </row>
    <row r="13" spans="1:10" x14ac:dyDescent="0.25">
      <c r="A13" s="132" t="s">
        <v>37</v>
      </c>
      <c r="B13" s="133"/>
      <c r="C13" s="133"/>
      <c r="D13" s="133"/>
      <c r="E13" s="133"/>
      <c r="F13" s="47">
        <v>71093.02</v>
      </c>
      <c r="G13" s="47">
        <v>183861</v>
      </c>
      <c r="H13" s="47">
        <v>174739.18</v>
      </c>
      <c r="I13" s="47">
        <v>68391</v>
      </c>
      <c r="J13" s="46">
        <v>118391</v>
      </c>
    </row>
    <row r="14" spans="1:10" x14ac:dyDescent="0.25">
      <c r="A14" s="145" t="s">
        <v>57</v>
      </c>
      <c r="B14" s="139"/>
      <c r="C14" s="139"/>
      <c r="D14" s="139"/>
      <c r="E14" s="139"/>
      <c r="F14" s="33">
        <f>F8-F11</f>
        <v>-26801.290000000037</v>
      </c>
      <c r="G14" s="33">
        <f t="shared" ref="G14:J14" si="2">G8-G11</f>
        <v>-44160</v>
      </c>
      <c r="H14" s="33">
        <f t="shared" si="2"/>
        <v>44159.639999999665</v>
      </c>
      <c r="I14" s="33">
        <f t="shared" si="2"/>
        <v>0</v>
      </c>
      <c r="J14" s="33">
        <f t="shared" si="2"/>
        <v>0</v>
      </c>
    </row>
    <row r="15" spans="1:10" ht="18" x14ac:dyDescent="0.25">
      <c r="A15" s="25"/>
      <c r="B15" s="23"/>
      <c r="C15" s="23"/>
      <c r="D15" s="23"/>
      <c r="E15" s="23"/>
      <c r="F15" s="23"/>
      <c r="G15" s="23"/>
      <c r="H15" s="24"/>
      <c r="I15" s="24"/>
      <c r="J15" s="24"/>
    </row>
    <row r="16" spans="1:10" ht="15.75" x14ac:dyDescent="0.25">
      <c r="A16" s="135" t="s">
        <v>27</v>
      </c>
      <c r="B16" s="137"/>
      <c r="C16" s="137"/>
      <c r="D16" s="137"/>
      <c r="E16" s="137"/>
      <c r="F16" s="137"/>
      <c r="G16" s="137"/>
      <c r="H16" s="137"/>
      <c r="I16" s="137"/>
      <c r="J16" s="137"/>
    </row>
    <row r="17" spans="1:10" ht="18" x14ac:dyDescent="0.25">
      <c r="A17" s="25"/>
      <c r="B17" s="23"/>
      <c r="C17" s="23"/>
      <c r="D17" s="23"/>
      <c r="E17" s="23"/>
      <c r="F17" s="23"/>
      <c r="G17" s="23"/>
      <c r="H17" s="24"/>
      <c r="I17" s="24"/>
      <c r="J17" s="24"/>
    </row>
    <row r="18" spans="1:10" ht="25.5" x14ac:dyDescent="0.25">
      <c r="A18" s="29"/>
      <c r="B18" s="30"/>
      <c r="C18" s="30"/>
      <c r="D18" s="31"/>
      <c r="E18" s="32"/>
      <c r="F18" s="3" t="s">
        <v>88</v>
      </c>
      <c r="G18" s="3" t="s">
        <v>89</v>
      </c>
      <c r="H18" s="3" t="s">
        <v>90</v>
      </c>
      <c r="I18" s="3" t="s">
        <v>84</v>
      </c>
      <c r="J18" s="3" t="s">
        <v>91</v>
      </c>
    </row>
    <row r="19" spans="1:10" x14ac:dyDescent="0.25">
      <c r="A19" s="132" t="s">
        <v>38</v>
      </c>
      <c r="B19" s="133"/>
      <c r="C19" s="133"/>
      <c r="D19" s="133"/>
      <c r="E19" s="133"/>
      <c r="F19" s="47"/>
      <c r="G19" s="47"/>
      <c r="H19" s="47"/>
      <c r="I19" s="47"/>
      <c r="J19" s="46"/>
    </row>
    <row r="20" spans="1:10" x14ac:dyDescent="0.25">
      <c r="A20" s="132" t="s">
        <v>39</v>
      </c>
      <c r="B20" s="133"/>
      <c r="C20" s="133"/>
      <c r="D20" s="133"/>
      <c r="E20" s="133"/>
      <c r="F20" s="47"/>
      <c r="G20" s="47"/>
      <c r="H20" s="47"/>
      <c r="I20" s="47"/>
      <c r="J20" s="46"/>
    </row>
    <row r="21" spans="1:10" x14ac:dyDescent="0.25">
      <c r="A21" s="145" t="s">
        <v>2</v>
      </c>
      <c r="B21" s="139"/>
      <c r="C21" s="139"/>
      <c r="D21" s="139"/>
      <c r="E21" s="139"/>
      <c r="F21" s="33">
        <f>F19-F20</f>
        <v>0</v>
      </c>
      <c r="G21" s="33">
        <f t="shared" ref="G21:J21" si="3">G19-G20</f>
        <v>0</v>
      </c>
      <c r="H21" s="33">
        <f t="shared" si="3"/>
        <v>0</v>
      </c>
      <c r="I21" s="33">
        <f t="shared" si="3"/>
        <v>0</v>
      </c>
      <c r="J21" s="33">
        <f t="shared" si="3"/>
        <v>0</v>
      </c>
    </row>
    <row r="22" spans="1:10" x14ac:dyDescent="0.25">
      <c r="A22" s="145" t="s">
        <v>58</v>
      </c>
      <c r="B22" s="139"/>
      <c r="C22" s="139"/>
      <c r="D22" s="139"/>
      <c r="E22" s="139"/>
      <c r="F22" s="33">
        <f>F14+F21</f>
        <v>-26801.290000000037</v>
      </c>
      <c r="G22" s="33">
        <v>0</v>
      </c>
      <c r="H22" s="33">
        <f t="shared" ref="H22:J22" si="4">H14+H21</f>
        <v>44159.639999999665</v>
      </c>
      <c r="I22" s="33">
        <f t="shared" si="4"/>
        <v>0</v>
      </c>
      <c r="J22" s="33">
        <f t="shared" si="4"/>
        <v>0</v>
      </c>
    </row>
    <row r="23" spans="1:10" ht="18" x14ac:dyDescent="0.25">
      <c r="A23" s="22"/>
      <c r="B23" s="23"/>
      <c r="C23" s="23"/>
      <c r="D23" s="23"/>
      <c r="E23" s="23"/>
      <c r="F23" s="23"/>
      <c r="G23" s="23"/>
      <c r="H23" s="24"/>
      <c r="I23" s="24"/>
      <c r="J23" s="24"/>
    </row>
    <row r="24" spans="1:10" ht="15.75" x14ac:dyDescent="0.25">
      <c r="A24" s="135" t="s">
        <v>59</v>
      </c>
      <c r="B24" s="137"/>
      <c r="C24" s="137"/>
      <c r="D24" s="137"/>
      <c r="E24" s="137"/>
      <c r="F24" s="137"/>
      <c r="G24" s="137"/>
      <c r="H24" s="137"/>
      <c r="I24" s="137"/>
      <c r="J24" s="137"/>
    </row>
    <row r="25" spans="1:10" ht="15.75" x14ac:dyDescent="0.25">
      <c r="A25" s="43"/>
      <c r="B25" s="44"/>
      <c r="C25" s="44"/>
      <c r="D25" s="44"/>
      <c r="E25" s="44"/>
      <c r="F25" s="44"/>
      <c r="G25" s="44"/>
      <c r="H25" s="44"/>
      <c r="I25" s="44"/>
      <c r="J25" s="44"/>
    </row>
    <row r="26" spans="1:10" ht="25.5" x14ac:dyDescent="0.25">
      <c r="A26" s="29"/>
      <c r="B26" s="30"/>
      <c r="C26" s="30"/>
      <c r="D26" s="31"/>
      <c r="E26" s="32"/>
      <c r="F26" s="3" t="s">
        <v>88</v>
      </c>
      <c r="G26" s="3" t="s">
        <v>89</v>
      </c>
      <c r="H26" s="3" t="s">
        <v>90</v>
      </c>
      <c r="I26" s="3" t="s">
        <v>84</v>
      </c>
      <c r="J26" s="3" t="s">
        <v>91</v>
      </c>
    </row>
    <row r="27" spans="1:10" ht="15" customHeight="1" x14ac:dyDescent="0.25">
      <c r="A27" s="148" t="s">
        <v>60</v>
      </c>
      <c r="B27" s="149"/>
      <c r="C27" s="149"/>
      <c r="D27" s="149"/>
      <c r="E27" s="150"/>
      <c r="F27" s="48"/>
      <c r="G27" s="48"/>
      <c r="H27" s="48">
        <v>0</v>
      </c>
      <c r="I27" s="48">
        <v>0</v>
      </c>
      <c r="J27" s="49">
        <v>0</v>
      </c>
    </row>
    <row r="28" spans="1:10" ht="15" customHeight="1" x14ac:dyDescent="0.25">
      <c r="A28" s="145" t="s">
        <v>61</v>
      </c>
      <c r="B28" s="139"/>
      <c r="C28" s="139"/>
      <c r="D28" s="139"/>
      <c r="E28" s="139"/>
      <c r="F28" s="50">
        <f>F22+F27</f>
        <v>-26801.290000000037</v>
      </c>
      <c r="G28" s="50"/>
      <c r="H28" s="50">
        <v>-44160</v>
      </c>
      <c r="I28" s="50">
        <f t="shared" ref="I28:J28" si="5">I22+I27</f>
        <v>0</v>
      </c>
      <c r="J28" s="51">
        <f t="shared" si="5"/>
        <v>0</v>
      </c>
    </row>
    <row r="29" spans="1:10" ht="45" customHeight="1" x14ac:dyDescent="0.25">
      <c r="A29" s="138" t="s">
        <v>62</v>
      </c>
      <c r="B29" s="151"/>
      <c r="C29" s="151"/>
      <c r="D29" s="151"/>
      <c r="E29" s="152"/>
      <c r="F29" s="50">
        <f>F14+F21+F27-F28</f>
        <v>0</v>
      </c>
      <c r="G29" s="50"/>
      <c r="H29" s="50">
        <v>0</v>
      </c>
      <c r="I29" s="50">
        <f t="shared" ref="I29:J29" si="6">I14+I21+I27-I28</f>
        <v>0</v>
      </c>
      <c r="J29" s="51">
        <f t="shared" si="6"/>
        <v>0</v>
      </c>
    </row>
    <row r="30" spans="1:10" ht="15.75" x14ac:dyDescent="0.25">
      <c r="A30" s="52"/>
      <c r="B30" s="53"/>
      <c r="C30" s="53"/>
      <c r="D30" s="53"/>
      <c r="E30" s="53"/>
      <c r="F30" s="53"/>
      <c r="G30" s="53"/>
      <c r="H30" s="53"/>
      <c r="I30" s="53"/>
      <c r="J30" s="53"/>
    </row>
    <row r="31" spans="1:10" ht="15.75" x14ac:dyDescent="0.25">
      <c r="A31" s="153" t="s">
        <v>56</v>
      </c>
      <c r="B31" s="153"/>
      <c r="C31" s="153"/>
      <c r="D31" s="153"/>
      <c r="E31" s="153"/>
      <c r="F31" s="153"/>
      <c r="G31" s="153"/>
      <c r="H31" s="153"/>
      <c r="I31" s="153"/>
      <c r="J31" s="153"/>
    </row>
    <row r="32" spans="1:10" ht="18" x14ac:dyDescent="0.25">
      <c r="A32" s="54"/>
      <c r="B32" s="55"/>
      <c r="C32" s="55"/>
      <c r="D32" s="55"/>
      <c r="E32" s="55"/>
      <c r="F32" s="55"/>
      <c r="G32" s="55"/>
      <c r="H32" s="56"/>
      <c r="I32" s="56"/>
      <c r="J32" s="56"/>
    </row>
    <row r="33" spans="1:10" ht="25.5" x14ac:dyDescent="0.25">
      <c r="A33" s="57"/>
      <c r="B33" s="58"/>
      <c r="C33" s="58"/>
      <c r="D33" s="59"/>
      <c r="E33" s="60"/>
      <c r="F33" s="61" t="s">
        <v>88</v>
      </c>
      <c r="G33" s="61" t="s">
        <v>89</v>
      </c>
      <c r="H33" s="61" t="s">
        <v>90</v>
      </c>
      <c r="I33" s="61" t="s">
        <v>84</v>
      </c>
      <c r="J33" s="61" t="s">
        <v>91</v>
      </c>
    </row>
    <row r="34" spans="1:10" x14ac:dyDescent="0.25">
      <c r="A34" s="148" t="s">
        <v>60</v>
      </c>
      <c r="B34" s="149"/>
      <c r="C34" s="149"/>
      <c r="D34" s="149"/>
      <c r="E34" s="150"/>
      <c r="F34" s="48"/>
      <c r="G34" s="48"/>
      <c r="H34" s="48">
        <v>44160</v>
      </c>
      <c r="I34" s="48">
        <f>H37</f>
        <v>0</v>
      </c>
      <c r="J34" s="49">
        <f>I37</f>
        <v>0</v>
      </c>
    </row>
    <row r="35" spans="1:10" ht="28.5" customHeight="1" x14ac:dyDescent="0.25">
      <c r="A35" s="148" t="s">
        <v>63</v>
      </c>
      <c r="B35" s="149"/>
      <c r="C35" s="149"/>
      <c r="D35" s="149"/>
      <c r="E35" s="150"/>
      <c r="F35" s="48">
        <v>0</v>
      </c>
      <c r="G35" s="48"/>
      <c r="H35" s="48">
        <v>44160</v>
      </c>
      <c r="I35" s="48">
        <v>0</v>
      </c>
      <c r="J35" s="49">
        <v>0</v>
      </c>
    </row>
    <row r="36" spans="1:10" x14ac:dyDescent="0.25">
      <c r="A36" s="148" t="s">
        <v>64</v>
      </c>
      <c r="B36" s="154"/>
      <c r="C36" s="154"/>
      <c r="D36" s="154"/>
      <c r="E36" s="155"/>
      <c r="F36" s="48">
        <v>0</v>
      </c>
      <c r="G36" s="48">
        <v>0</v>
      </c>
      <c r="H36" s="48">
        <v>0</v>
      </c>
      <c r="I36" s="48">
        <v>0</v>
      </c>
      <c r="J36" s="49">
        <v>0</v>
      </c>
    </row>
    <row r="37" spans="1:10" ht="15" customHeight="1" x14ac:dyDescent="0.25">
      <c r="A37" s="145" t="s">
        <v>61</v>
      </c>
      <c r="B37" s="139"/>
      <c r="C37" s="139"/>
      <c r="D37" s="139"/>
      <c r="E37" s="139"/>
      <c r="F37" s="35"/>
      <c r="G37" s="35">
        <f t="shared" ref="G37:J37" si="7">G34-G35+G36</f>
        <v>0</v>
      </c>
      <c r="H37" s="35">
        <f t="shared" si="7"/>
        <v>0</v>
      </c>
      <c r="I37" s="35">
        <f t="shared" si="7"/>
        <v>0</v>
      </c>
      <c r="J37" s="62">
        <f t="shared" si="7"/>
        <v>0</v>
      </c>
    </row>
    <row r="38" spans="1:10" ht="17.25" customHeight="1" x14ac:dyDescent="0.25"/>
    <row r="39" spans="1:10" x14ac:dyDescent="0.25">
      <c r="A39" s="146" t="s">
        <v>179</v>
      </c>
      <c r="B39" s="147"/>
      <c r="C39" s="147"/>
      <c r="D39" s="147"/>
      <c r="E39" s="147"/>
      <c r="F39" s="147"/>
      <c r="G39" s="147"/>
      <c r="H39" s="147"/>
      <c r="I39" s="147"/>
      <c r="J39" s="147"/>
    </row>
    <row r="40" spans="1:10" ht="9" customHeight="1" x14ac:dyDescent="0.25"/>
  </sheetData>
  <mergeCells count="24"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workbookViewId="0">
      <selection sqref="A1:H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35" t="s">
        <v>86</v>
      </c>
      <c r="B1" s="135"/>
      <c r="C1" s="135"/>
      <c r="D1" s="135"/>
      <c r="E1" s="135"/>
      <c r="F1" s="135"/>
      <c r="G1" s="135"/>
      <c r="H1" s="135"/>
    </row>
    <row r="2" spans="1:8" ht="18" customHeight="1" x14ac:dyDescent="0.25">
      <c r="A2" s="4"/>
      <c r="B2" s="4"/>
      <c r="C2" s="4"/>
      <c r="D2" s="79"/>
      <c r="E2" s="80" t="s">
        <v>92</v>
      </c>
      <c r="F2" s="80"/>
      <c r="G2" s="4"/>
      <c r="H2" s="4"/>
    </row>
    <row r="3" spans="1:8" ht="15.75" customHeight="1" x14ac:dyDescent="0.25">
      <c r="A3" s="135" t="s">
        <v>20</v>
      </c>
      <c r="B3" s="135"/>
      <c r="C3" s="135"/>
      <c r="D3" s="135"/>
      <c r="E3" s="135"/>
      <c r="F3" s="135"/>
      <c r="G3" s="135"/>
      <c r="H3" s="135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35" t="s">
        <v>4</v>
      </c>
      <c r="B5" s="135"/>
      <c r="C5" s="135"/>
      <c r="D5" s="135"/>
      <c r="E5" s="135"/>
      <c r="F5" s="135"/>
      <c r="G5" s="135"/>
      <c r="H5" s="135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15.75" customHeight="1" x14ac:dyDescent="0.25">
      <c r="A7" s="135" t="s">
        <v>40</v>
      </c>
      <c r="B7" s="135"/>
      <c r="C7" s="135"/>
      <c r="D7" s="135"/>
      <c r="E7" s="135"/>
      <c r="F7" s="135"/>
      <c r="G7" s="135"/>
      <c r="H7" s="135"/>
    </row>
    <row r="8" spans="1:8" ht="18" x14ac:dyDescent="0.25">
      <c r="A8" s="4"/>
      <c r="B8" s="4"/>
      <c r="C8" s="4"/>
      <c r="D8" s="4"/>
      <c r="E8" s="4"/>
      <c r="F8" s="4"/>
      <c r="G8" s="5"/>
      <c r="H8" s="5"/>
    </row>
    <row r="9" spans="1:8" ht="25.5" x14ac:dyDescent="0.25">
      <c r="A9" s="21" t="s">
        <v>5</v>
      </c>
      <c r="B9" s="20" t="s">
        <v>6</v>
      </c>
      <c r="C9" s="20" t="s">
        <v>3</v>
      </c>
      <c r="D9" s="20" t="s">
        <v>88</v>
      </c>
      <c r="E9" s="21" t="s">
        <v>89</v>
      </c>
      <c r="F9" s="21" t="s">
        <v>93</v>
      </c>
      <c r="G9" s="21" t="s">
        <v>83</v>
      </c>
      <c r="H9" s="21" t="s">
        <v>94</v>
      </c>
    </row>
    <row r="10" spans="1:8" x14ac:dyDescent="0.25">
      <c r="A10" s="39"/>
      <c r="B10" s="40"/>
      <c r="C10" s="38" t="s">
        <v>0</v>
      </c>
      <c r="D10" s="63">
        <f>D11+D17</f>
        <v>2252793</v>
      </c>
      <c r="E10" s="64">
        <f>E11+E17</f>
        <v>2873949</v>
      </c>
      <c r="F10" s="64">
        <f>F11+F17</f>
        <v>3035162</v>
      </c>
      <c r="G10" s="64">
        <f>G11+G17</f>
        <v>2880790</v>
      </c>
      <c r="H10" s="64">
        <f>H11+H17</f>
        <v>2930790</v>
      </c>
    </row>
    <row r="11" spans="1:8" ht="15.75" customHeight="1" x14ac:dyDescent="0.25">
      <c r="A11" s="11">
        <v>6</v>
      </c>
      <c r="B11" s="11"/>
      <c r="C11" s="11" t="s">
        <v>7</v>
      </c>
      <c r="D11" s="8">
        <f>D12+D13+D14+D15+D16</f>
        <v>2252793</v>
      </c>
      <c r="E11" s="9">
        <f>E12+E13+E14+E15+E16</f>
        <v>2873868</v>
      </c>
      <c r="F11" s="9">
        <f>F12+F13+F14+F15+F16</f>
        <v>3035081</v>
      </c>
      <c r="G11" s="9">
        <f>G12+G13+G14+G15+G16</f>
        <v>2880709</v>
      </c>
      <c r="H11" s="9">
        <f>H12+H13+H14+H15+H16</f>
        <v>2930709</v>
      </c>
    </row>
    <row r="12" spans="1:8" ht="38.25" x14ac:dyDescent="0.25">
      <c r="A12" s="11"/>
      <c r="B12" s="16">
        <v>63</v>
      </c>
      <c r="C12" s="16" t="s">
        <v>29</v>
      </c>
      <c r="D12" s="8">
        <v>1961082</v>
      </c>
      <c r="E12" s="9">
        <v>2459003</v>
      </c>
      <c r="F12" s="9">
        <v>2614670</v>
      </c>
      <c r="G12" s="9">
        <v>2588326</v>
      </c>
      <c r="H12" s="9">
        <v>2588326</v>
      </c>
    </row>
    <row r="13" spans="1:8" ht="24.75" customHeight="1" x14ac:dyDescent="0.25">
      <c r="A13" s="11"/>
      <c r="B13" s="16">
        <v>64</v>
      </c>
      <c r="C13" s="16" t="s">
        <v>65</v>
      </c>
      <c r="D13" s="8">
        <v>270</v>
      </c>
      <c r="E13" s="9">
        <v>0</v>
      </c>
      <c r="F13" s="9">
        <v>0</v>
      </c>
      <c r="G13" s="9">
        <v>0</v>
      </c>
      <c r="H13" s="9">
        <v>0</v>
      </c>
    </row>
    <row r="14" spans="1:8" ht="24.75" customHeight="1" x14ac:dyDescent="0.25">
      <c r="A14" s="11"/>
      <c r="B14" s="16">
        <v>65</v>
      </c>
      <c r="C14" s="16" t="s">
        <v>66</v>
      </c>
      <c r="D14" s="8"/>
      <c r="E14" s="9">
        <v>0</v>
      </c>
      <c r="F14" s="9">
        <v>0</v>
      </c>
      <c r="G14" s="9">
        <v>0</v>
      </c>
      <c r="H14" s="9">
        <v>0</v>
      </c>
    </row>
    <row r="15" spans="1:8" ht="24.75" customHeight="1" x14ac:dyDescent="0.25">
      <c r="A15" s="11"/>
      <c r="B15" s="16">
        <v>66</v>
      </c>
      <c r="C15" s="16" t="s">
        <v>67</v>
      </c>
      <c r="D15" s="8">
        <v>1353</v>
      </c>
      <c r="E15" s="9">
        <v>6650</v>
      </c>
      <c r="F15" s="9">
        <v>3000</v>
      </c>
      <c r="G15" s="9">
        <v>3000</v>
      </c>
      <c r="H15" s="9">
        <v>3000</v>
      </c>
    </row>
    <row r="16" spans="1:8" ht="38.25" x14ac:dyDescent="0.25">
      <c r="A16" s="12"/>
      <c r="B16" s="12">
        <v>67</v>
      </c>
      <c r="C16" s="16" t="s">
        <v>30</v>
      </c>
      <c r="D16" s="8">
        <v>290088</v>
      </c>
      <c r="E16" s="9">
        <v>408215</v>
      </c>
      <c r="F16" s="9">
        <v>417411</v>
      </c>
      <c r="G16" s="9">
        <v>289383</v>
      </c>
      <c r="H16" s="9">
        <v>339383</v>
      </c>
    </row>
    <row r="17" spans="1:8" ht="25.5" x14ac:dyDescent="0.25">
      <c r="A17" s="14">
        <v>7</v>
      </c>
      <c r="B17" s="15"/>
      <c r="C17" s="26" t="s">
        <v>8</v>
      </c>
      <c r="D17" s="8">
        <v>0</v>
      </c>
      <c r="E17" s="9">
        <v>81</v>
      </c>
      <c r="F17" s="9">
        <v>81</v>
      </c>
      <c r="G17" s="9">
        <v>81</v>
      </c>
      <c r="H17" s="9">
        <v>81</v>
      </c>
    </row>
    <row r="18" spans="1:8" ht="38.25" x14ac:dyDescent="0.25">
      <c r="A18" s="16"/>
      <c r="B18" s="16">
        <v>72</v>
      </c>
      <c r="C18" s="27" t="s">
        <v>28</v>
      </c>
      <c r="D18" s="8">
        <v>0</v>
      </c>
      <c r="E18" s="9">
        <v>81</v>
      </c>
      <c r="F18" s="9">
        <v>81</v>
      </c>
      <c r="G18" s="9">
        <v>81</v>
      </c>
      <c r="H18" s="10">
        <v>81</v>
      </c>
    </row>
    <row r="21" spans="1:8" ht="15.75" x14ac:dyDescent="0.25">
      <c r="A21" s="135" t="s">
        <v>41</v>
      </c>
      <c r="B21" s="156"/>
      <c r="C21" s="156"/>
      <c r="D21" s="156"/>
      <c r="E21" s="156"/>
      <c r="F21" s="156"/>
      <c r="G21" s="156"/>
      <c r="H21" s="156"/>
    </row>
    <row r="22" spans="1:8" ht="18" x14ac:dyDescent="0.25">
      <c r="A22" s="4"/>
      <c r="B22" s="4"/>
      <c r="C22" s="4"/>
      <c r="D22" s="4"/>
      <c r="E22" s="4"/>
      <c r="F22" s="4"/>
      <c r="G22" s="5"/>
      <c r="H22" s="5"/>
    </row>
    <row r="23" spans="1:8" ht="25.5" x14ac:dyDescent="0.25">
      <c r="A23" s="21" t="s">
        <v>5</v>
      </c>
      <c r="B23" s="20" t="s">
        <v>6</v>
      </c>
      <c r="C23" s="20" t="s">
        <v>9</v>
      </c>
      <c r="D23" s="20" t="s">
        <v>88</v>
      </c>
      <c r="E23" s="21" t="s">
        <v>89</v>
      </c>
      <c r="F23" s="21" t="s">
        <v>93</v>
      </c>
      <c r="G23" s="21" t="s">
        <v>83</v>
      </c>
      <c r="H23" s="21" t="s">
        <v>94</v>
      </c>
    </row>
    <row r="24" spans="1:8" x14ac:dyDescent="0.25">
      <c r="A24" s="39"/>
      <c r="B24" s="40"/>
      <c r="C24" s="38" t="s">
        <v>1</v>
      </c>
      <c r="D24" s="63">
        <f>D30+D25</f>
        <v>2279594</v>
      </c>
      <c r="E24" s="64">
        <f>E25+E30</f>
        <v>2874818</v>
      </c>
      <c r="F24" s="64">
        <f>F25+F30</f>
        <v>2991002</v>
      </c>
      <c r="G24" s="64">
        <f>G25+G30</f>
        <v>2880790</v>
      </c>
      <c r="H24" s="64">
        <f>H25+H30</f>
        <v>2930790</v>
      </c>
    </row>
    <row r="25" spans="1:8" ht="15.75" customHeight="1" x14ac:dyDescent="0.25">
      <c r="A25" s="11">
        <v>3</v>
      </c>
      <c r="B25" s="11"/>
      <c r="C25" s="11" t="s">
        <v>10</v>
      </c>
      <c r="D25" s="8">
        <f>D26+D27+D28+D29</f>
        <v>2208501</v>
      </c>
      <c r="E25" s="9">
        <f>E26+E27+E28+E29</f>
        <v>2690957</v>
      </c>
      <c r="F25" s="9">
        <f>F26+F27+F28+F29</f>
        <v>2816263</v>
      </c>
      <c r="G25" s="9">
        <f>G26+G27+G28+G29</f>
        <v>2812399</v>
      </c>
      <c r="H25" s="9">
        <f>H26+H27+H28+H29</f>
        <v>2812399</v>
      </c>
    </row>
    <row r="26" spans="1:8" ht="15.75" customHeight="1" x14ac:dyDescent="0.25">
      <c r="A26" s="11"/>
      <c r="B26" s="16">
        <v>31</v>
      </c>
      <c r="C26" s="16" t="s">
        <v>11</v>
      </c>
      <c r="D26" s="8">
        <v>1792341</v>
      </c>
      <c r="E26" s="9">
        <v>2198362</v>
      </c>
      <c r="F26" s="9">
        <v>2371582</v>
      </c>
      <c r="G26" s="9">
        <v>2371582</v>
      </c>
      <c r="H26" s="9">
        <v>2371582</v>
      </c>
    </row>
    <row r="27" spans="1:8" x14ac:dyDescent="0.25">
      <c r="A27" s="12"/>
      <c r="B27" s="12">
        <v>32</v>
      </c>
      <c r="C27" s="12" t="s">
        <v>23</v>
      </c>
      <c r="D27" s="8">
        <v>344647</v>
      </c>
      <c r="E27" s="9">
        <v>407295</v>
      </c>
      <c r="F27" s="9">
        <v>353404</v>
      </c>
      <c r="G27" s="9">
        <v>349547</v>
      </c>
      <c r="H27" s="9">
        <v>349547</v>
      </c>
    </row>
    <row r="28" spans="1:8" x14ac:dyDescent="0.25">
      <c r="A28" s="12"/>
      <c r="B28" s="12">
        <v>34</v>
      </c>
      <c r="C28" s="12" t="s">
        <v>68</v>
      </c>
      <c r="D28" s="8">
        <v>540</v>
      </c>
      <c r="E28" s="9">
        <v>100</v>
      </c>
      <c r="F28" s="9">
        <v>77</v>
      </c>
      <c r="G28" s="9">
        <v>70</v>
      </c>
      <c r="H28" s="9">
        <v>70</v>
      </c>
    </row>
    <row r="29" spans="1:8" ht="25.5" x14ac:dyDescent="0.25">
      <c r="A29" s="12"/>
      <c r="B29" s="12">
        <v>37</v>
      </c>
      <c r="C29" s="65" t="s">
        <v>69</v>
      </c>
      <c r="D29" s="8">
        <v>70973</v>
      </c>
      <c r="E29" s="9">
        <v>85200</v>
      </c>
      <c r="F29" s="9">
        <v>91200</v>
      </c>
      <c r="G29" s="9">
        <v>91200</v>
      </c>
      <c r="H29" s="9">
        <v>91200</v>
      </c>
    </row>
    <row r="30" spans="1:8" ht="25.5" x14ac:dyDescent="0.25">
      <c r="A30" s="14">
        <v>4</v>
      </c>
      <c r="B30" s="15"/>
      <c r="C30" s="26" t="s">
        <v>12</v>
      </c>
      <c r="D30" s="8">
        <f>D31+D32</f>
        <v>71093</v>
      </c>
      <c r="E30" s="9">
        <f>E31</f>
        <v>183861</v>
      </c>
      <c r="F30" s="9">
        <f>F31+F32</f>
        <v>174739</v>
      </c>
      <c r="G30" s="9">
        <f>G31+G32</f>
        <v>68391</v>
      </c>
      <c r="H30" s="9">
        <f>H31+H32</f>
        <v>118391</v>
      </c>
    </row>
    <row r="31" spans="1:8" ht="38.25" x14ac:dyDescent="0.25">
      <c r="A31" s="14"/>
      <c r="B31" s="75">
        <v>42</v>
      </c>
      <c r="C31" s="27" t="s">
        <v>31</v>
      </c>
      <c r="D31" s="8"/>
      <c r="E31" s="9">
        <v>183861</v>
      </c>
      <c r="F31" s="9">
        <v>91239</v>
      </c>
      <c r="G31" s="9">
        <v>24391</v>
      </c>
      <c r="H31" s="9">
        <v>34391</v>
      </c>
    </row>
    <row r="32" spans="1:8" ht="25.5" x14ac:dyDescent="0.25">
      <c r="A32" s="16"/>
      <c r="B32" s="16">
        <v>45</v>
      </c>
      <c r="C32" s="27" t="s">
        <v>153</v>
      </c>
      <c r="D32" s="8">
        <v>71093</v>
      </c>
      <c r="E32" s="9"/>
      <c r="F32" s="9">
        <v>83500</v>
      </c>
      <c r="G32" s="9">
        <v>44000</v>
      </c>
      <c r="H32" s="10">
        <v>84000</v>
      </c>
    </row>
  </sheetData>
  <mergeCells count="5">
    <mergeCell ref="A21:H21"/>
    <mergeCell ref="A1:H1"/>
    <mergeCell ref="A3:H3"/>
    <mergeCell ref="A5:H5"/>
    <mergeCell ref="A7:H7"/>
  </mergeCells>
  <pageMargins left="0.7" right="0.7" top="0.75" bottom="0.75" header="0.3" footer="0.3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4"/>
  <sheetViews>
    <sheetView workbookViewId="0">
      <selection activeCell="C42" sqref="C42"/>
    </sheetView>
  </sheetViews>
  <sheetFormatPr defaultRowHeight="15" x14ac:dyDescent="0.25"/>
  <cols>
    <col min="1" max="1" width="15.140625" customWidth="1"/>
    <col min="2" max="2" width="16.42578125" customWidth="1"/>
    <col min="3" max="3" width="20.28515625" customWidth="1"/>
    <col min="4" max="4" width="15.5703125" customWidth="1"/>
    <col min="5" max="5" width="16.85546875" customWidth="1"/>
    <col min="6" max="6" width="16.7109375" customWidth="1"/>
  </cols>
  <sheetData>
    <row r="1" spans="1:6" ht="42" customHeight="1" x14ac:dyDescent="0.25">
      <c r="A1" s="135" t="s">
        <v>86</v>
      </c>
      <c r="B1" s="135"/>
      <c r="C1" s="135"/>
      <c r="D1" s="135"/>
      <c r="E1" s="135"/>
      <c r="F1" s="135"/>
    </row>
    <row r="2" spans="1:6" ht="18" customHeight="1" x14ac:dyDescent="0.25">
      <c r="A2" s="25"/>
      <c r="B2" s="25"/>
      <c r="C2" s="157" t="s">
        <v>87</v>
      </c>
      <c r="D2" s="157"/>
      <c r="E2" s="25"/>
      <c r="F2" s="25"/>
    </row>
    <row r="3" spans="1:6" ht="15.75" customHeight="1" x14ac:dyDescent="0.25">
      <c r="A3" s="135" t="s">
        <v>20</v>
      </c>
      <c r="B3" s="135"/>
      <c r="C3" s="135"/>
      <c r="D3" s="135"/>
      <c r="E3" s="135"/>
      <c r="F3" s="135"/>
    </row>
    <row r="4" spans="1:6" ht="18" x14ac:dyDescent="0.25">
      <c r="B4" s="25"/>
      <c r="C4" s="25"/>
      <c r="D4" s="25"/>
      <c r="E4" s="5"/>
      <c r="F4" s="5"/>
    </row>
    <row r="5" spans="1:6" ht="18" customHeight="1" x14ac:dyDescent="0.25">
      <c r="A5" s="135" t="s">
        <v>4</v>
      </c>
      <c r="B5" s="135"/>
      <c r="C5" s="135"/>
      <c r="D5" s="135"/>
      <c r="E5" s="135"/>
      <c r="F5" s="135"/>
    </row>
    <row r="6" spans="1:6" ht="18" x14ac:dyDescent="0.25">
      <c r="A6" s="25"/>
      <c r="B6" s="25"/>
      <c r="C6" s="25"/>
      <c r="D6" s="25"/>
      <c r="E6" s="5"/>
      <c r="F6" s="5"/>
    </row>
    <row r="7" spans="1:6" ht="15.75" customHeight="1" x14ac:dyDescent="0.25">
      <c r="A7" s="135" t="s">
        <v>42</v>
      </c>
      <c r="B7" s="135"/>
      <c r="C7" s="135"/>
      <c r="D7" s="135"/>
      <c r="E7" s="135"/>
      <c r="F7" s="135"/>
    </row>
    <row r="8" spans="1:6" ht="18" x14ac:dyDescent="0.25">
      <c r="A8" s="25"/>
      <c r="B8" s="25"/>
      <c r="C8" s="25"/>
      <c r="D8" s="25"/>
      <c r="E8" s="5"/>
      <c r="F8" s="5"/>
    </row>
    <row r="9" spans="1:6" ht="25.5" x14ac:dyDescent="0.25">
      <c r="A9" s="21" t="s">
        <v>44</v>
      </c>
      <c r="B9" s="20" t="s">
        <v>88</v>
      </c>
      <c r="C9" s="21" t="s">
        <v>89</v>
      </c>
      <c r="D9" s="21" t="s">
        <v>93</v>
      </c>
      <c r="E9" s="21" t="s">
        <v>83</v>
      </c>
      <c r="F9" s="21" t="s">
        <v>94</v>
      </c>
    </row>
    <row r="10" spans="1:6" ht="22.5" customHeight="1" x14ac:dyDescent="0.25">
      <c r="A10" s="41" t="s">
        <v>0</v>
      </c>
      <c r="B10" s="63">
        <f>B11+B14+B18</f>
        <v>2252792.7599999998</v>
      </c>
      <c r="C10" s="63">
        <f>C11+C14+C18+C20</f>
        <v>2873949</v>
      </c>
      <c r="D10" s="64">
        <f>D11+D14+D18+D20</f>
        <v>3035162</v>
      </c>
      <c r="E10" s="64">
        <f>E11+E14+E18+E20</f>
        <v>2907134</v>
      </c>
      <c r="F10" s="64">
        <f>F11+F14+F18+F20</f>
        <v>2957134</v>
      </c>
    </row>
    <row r="11" spans="1:6" ht="25.5" x14ac:dyDescent="0.25">
      <c r="A11" s="26" t="s">
        <v>46</v>
      </c>
      <c r="B11" s="66">
        <f t="shared" ref="B11:F12" si="0">B12</f>
        <v>290087.76</v>
      </c>
      <c r="C11" s="66">
        <f t="shared" si="0"/>
        <v>408215</v>
      </c>
      <c r="D11" s="66">
        <f t="shared" si="0"/>
        <v>417411</v>
      </c>
      <c r="E11" s="66">
        <f t="shared" si="0"/>
        <v>289383</v>
      </c>
      <c r="F11" s="66">
        <f t="shared" si="0"/>
        <v>339383</v>
      </c>
    </row>
    <row r="12" spans="1:6" ht="38.25" x14ac:dyDescent="0.25">
      <c r="A12" s="18" t="s">
        <v>70</v>
      </c>
      <c r="B12" s="9">
        <f t="shared" si="0"/>
        <v>290087.76</v>
      </c>
      <c r="C12" s="9">
        <f t="shared" si="0"/>
        <v>408215</v>
      </c>
      <c r="D12" s="9">
        <f t="shared" si="0"/>
        <v>417411</v>
      </c>
      <c r="E12" s="9">
        <f t="shared" si="0"/>
        <v>289383</v>
      </c>
      <c r="F12" s="9">
        <f t="shared" si="0"/>
        <v>339383</v>
      </c>
    </row>
    <row r="13" spans="1:6" x14ac:dyDescent="0.25">
      <c r="A13" s="18">
        <v>67</v>
      </c>
      <c r="B13" s="8">
        <v>290087.76</v>
      </c>
      <c r="C13" s="9">
        <v>408215</v>
      </c>
      <c r="D13" s="9">
        <v>417411</v>
      </c>
      <c r="E13" s="9">
        <v>289383</v>
      </c>
      <c r="F13" s="9">
        <v>339383</v>
      </c>
    </row>
    <row r="14" spans="1:6" x14ac:dyDescent="0.25">
      <c r="A14" s="41" t="s">
        <v>45</v>
      </c>
      <c r="B14" s="68">
        <f>B15+B16+B17</f>
        <v>1961082</v>
      </c>
      <c r="C14" s="68">
        <f>C15+C16+C17</f>
        <v>2459003</v>
      </c>
      <c r="D14" s="69">
        <f>D15+D16+D17</f>
        <v>2614670</v>
      </c>
      <c r="E14" s="69">
        <f>E16+E17+E15</f>
        <v>2614670</v>
      </c>
      <c r="F14" s="74">
        <f>F15+F16+F17</f>
        <v>2614670</v>
      </c>
    </row>
    <row r="15" spans="1:6" ht="38.25" x14ac:dyDescent="0.25">
      <c r="A15" s="18" t="s">
        <v>97</v>
      </c>
      <c r="B15" s="8">
        <v>1922687</v>
      </c>
      <c r="C15" s="9">
        <v>2265315</v>
      </c>
      <c r="D15" s="9">
        <v>2184121</v>
      </c>
      <c r="E15" s="9">
        <v>2184121</v>
      </c>
      <c r="F15" s="10">
        <v>2184121</v>
      </c>
    </row>
    <row r="16" spans="1:6" ht="38.25" x14ac:dyDescent="0.25">
      <c r="A16" s="18" t="s">
        <v>154</v>
      </c>
      <c r="B16" s="8">
        <v>5584</v>
      </c>
      <c r="C16" s="9">
        <v>28946</v>
      </c>
      <c r="D16" s="9">
        <v>83400</v>
      </c>
      <c r="E16" s="9">
        <v>83400</v>
      </c>
      <c r="F16" s="10">
        <v>83400</v>
      </c>
    </row>
    <row r="17" spans="1:6" ht="38.25" x14ac:dyDescent="0.25">
      <c r="A17" s="18" t="s">
        <v>98</v>
      </c>
      <c r="B17" s="8">
        <v>32811</v>
      </c>
      <c r="C17" s="9">
        <v>164742</v>
      </c>
      <c r="D17" s="9">
        <v>347149</v>
      </c>
      <c r="E17" s="9">
        <v>347149</v>
      </c>
      <c r="F17" s="10">
        <v>347149</v>
      </c>
    </row>
    <row r="18" spans="1:6" x14ac:dyDescent="0.25">
      <c r="A18" s="41" t="s">
        <v>71</v>
      </c>
      <c r="B18" s="68">
        <f>B19</f>
        <v>1623</v>
      </c>
      <c r="C18" s="68">
        <f>C19</f>
        <v>6650</v>
      </c>
      <c r="D18" s="69">
        <f t="shared" ref="D18:F18" si="1">D19</f>
        <v>3000</v>
      </c>
      <c r="E18" s="69">
        <f t="shared" si="1"/>
        <v>3000</v>
      </c>
      <c r="F18" s="74">
        <f t="shared" si="1"/>
        <v>3000</v>
      </c>
    </row>
    <row r="19" spans="1:6" x14ac:dyDescent="0.25">
      <c r="A19" s="18">
        <v>66</v>
      </c>
      <c r="B19" s="8">
        <v>1623</v>
      </c>
      <c r="C19" s="9">
        <v>6650</v>
      </c>
      <c r="D19" s="9">
        <v>3000</v>
      </c>
      <c r="E19" s="9">
        <v>3000</v>
      </c>
      <c r="F19" s="10">
        <v>3000</v>
      </c>
    </row>
    <row r="20" spans="1:6" ht="34.5" customHeight="1" x14ac:dyDescent="0.25">
      <c r="A20" s="41" t="s">
        <v>155</v>
      </c>
      <c r="B20" s="67">
        <f>B21</f>
        <v>0</v>
      </c>
      <c r="C20" s="69">
        <f>C21</f>
        <v>81</v>
      </c>
      <c r="D20" s="69">
        <f>D21</f>
        <v>81</v>
      </c>
      <c r="E20" s="69">
        <f>E21</f>
        <v>81</v>
      </c>
      <c r="F20" s="74">
        <f>F21</f>
        <v>81</v>
      </c>
    </row>
    <row r="21" spans="1:6" x14ac:dyDescent="0.25">
      <c r="A21" s="18">
        <v>72</v>
      </c>
      <c r="B21" s="8">
        <v>0</v>
      </c>
      <c r="C21" s="9">
        <v>81</v>
      </c>
      <c r="D21" s="9">
        <v>81</v>
      </c>
      <c r="E21" s="9">
        <v>81</v>
      </c>
      <c r="F21" s="10">
        <v>81</v>
      </c>
    </row>
    <row r="24" spans="1:6" ht="15.75" customHeight="1" x14ac:dyDescent="0.25">
      <c r="A24" s="135" t="s">
        <v>43</v>
      </c>
      <c r="B24" s="135"/>
      <c r="C24" s="135"/>
      <c r="D24" s="135"/>
      <c r="E24" s="135"/>
      <c r="F24" s="135"/>
    </row>
    <row r="25" spans="1:6" ht="18" x14ac:dyDescent="0.25">
      <c r="A25" s="25"/>
      <c r="B25" s="25"/>
      <c r="C25" s="25"/>
      <c r="D25" s="25"/>
      <c r="E25" s="5"/>
      <c r="F25" s="5"/>
    </row>
    <row r="26" spans="1:6" ht="25.5" x14ac:dyDescent="0.25">
      <c r="A26" s="21" t="s">
        <v>44</v>
      </c>
      <c r="B26" s="20" t="s">
        <v>88</v>
      </c>
      <c r="C26" s="21" t="s">
        <v>89</v>
      </c>
      <c r="D26" s="21" t="s">
        <v>93</v>
      </c>
      <c r="E26" s="21" t="s">
        <v>83</v>
      </c>
      <c r="F26" s="21" t="s">
        <v>94</v>
      </c>
    </row>
    <row r="27" spans="1:6" ht="25.5" customHeight="1" x14ac:dyDescent="0.25">
      <c r="A27" s="41" t="s">
        <v>1</v>
      </c>
      <c r="B27" s="63">
        <f>B28+B36+B41+B49</f>
        <v>2279593</v>
      </c>
      <c r="C27" s="64">
        <f>C28+C41+C49+C52</f>
        <v>2874818</v>
      </c>
      <c r="D27" s="64">
        <f>D28+D41+D49+D52</f>
        <v>3035161.82</v>
      </c>
      <c r="E27" s="64">
        <f>E28+E41+E49+E52</f>
        <v>2907134</v>
      </c>
      <c r="F27" s="64">
        <f>F28+F41+F49+F52</f>
        <v>2957134</v>
      </c>
    </row>
    <row r="28" spans="1:6" ht="39" customHeight="1" x14ac:dyDescent="0.25">
      <c r="A28" s="26" t="s">
        <v>46</v>
      </c>
      <c r="B28" s="67">
        <f>B29</f>
        <v>331582</v>
      </c>
      <c r="C28" s="69">
        <f>C29</f>
        <v>408215</v>
      </c>
      <c r="D28" s="69">
        <v>417411</v>
      </c>
      <c r="E28" s="72">
        <v>289383</v>
      </c>
      <c r="F28" s="69">
        <v>339383</v>
      </c>
    </row>
    <row r="29" spans="1:6" ht="38.25" x14ac:dyDescent="0.25">
      <c r="A29" s="18" t="s">
        <v>72</v>
      </c>
      <c r="B29" s="8">
        <f>B30+B32+B31+B33+B34+B35</f>
        <v>331582</v>
      </c>
      <c r="C29" s="9">
        <v>408215</v>
      </c>
      <c r="D29" s="9">
        <v>405811</v>
      </c>
      <c r="E29" s="76">
        <v>289383</v>
      </c>
      <c r="F29" s="9">
        <v>339383</v>
      </c>
    </row>
    <row r="30" spans="1:6" x14ac:dyDescent="0.25">
      <c r="A30" s="18">
        <v>31</v>
      </c>
      <c r="B30" s="8">
        <v>84655</v>
      </c>
      <c r="C30" s="9"/>
      <c r="D30" s="9"/>
      <c r="E30" s="9"/>
      <c r="F30" s="9"/>
    </row>
    <row r="31" spans="1:6" x14ac:dyDescent="0.25">
      <c r="A31" s="18">
        <v>32</v>
      </c>
      <c r="B31" s="8">
        <v>177490</v>
      </c>
      <c r="C31" s="9"/>
      <c r="D31" s="9"/>
      <c r="E31" s="9"/>
      <c r="F31" s="9"/>
    </row>
    <row r="32" spans="1:6" x14ac:dyDescent="0.25">
      <c r="A32" s="18">
        <v>34</v>
      </c>
      <c r="B32" s="8">
        <v>540</v>
      </c>
      <c r="C32" s="9"/>
      <c r="D32" s="9"/>
      <c r="E32" s="71"/>
      <c r="F32" s="9"/>
    </row>
    <row r="33" spans="1:6" x14ac:dyDescent="0.25">
      <c r="A33" s="18">
        <v>37</v>
      </c>
      <c r="B33" s="8">
        <v>0</v>
      </c>
      <c r="C33" s="9"/>
      <c r="D33" s="9"/>
      <c r="E33" s="71"/>
      <c r="F33" s="9"/>
    </row>
    <row r="34" spans="1:6" x14ac:dyDescent="0.25">
      <c r="A34" s="18">
        <v>42</v>
      </c>
      <c r="B34" s="8">
        <v>68897</v>
      </c>
      <c r="C34" s="9"/>
      <c r="D34" s="9"/>
      <c r="E34" s="71"/>
      <c r="F34" s="9"/>
    </row>
    <row r="35" spans="1:6" x14ac:dyDescent="0.25">
      <c r="A35" s="18">
        <v>45</v>
      </c>
      <c r="B35" s="8">
        <v>0</v>
      </c>
      <c r="C35" s="9"/>
      <c r="D35" s="9"/>
      <c r="E35" s="71"/>
      <c r="F35" s="9"/>
    </row>
    <row r="36" spans="1:6" ht="29.25" customHeight="1" x14ac:dyDescent="0.25">
      <c r="A36" s="26" t="s">
        <v>48</v>
      </c>
      <c r="B36" s="67">
        <f>B37</f>
        <v>3910</v>
      </c>
      <c r="C36" s="69">
        <v>0</v>
      </c>
      <c r="D36" s="69">
        <v>0</v>
      </c>
      <c r="E36" s="73">
        <v>0</v>
      </c>
      <c r="F36" s="69">
        <v>0</v>
      </c>
    </row>
    <row r="37" spans="1:6" x14ac:dyDescent="0.25">
      <c r="A37" s="13" t="s">
        <v>49</v>
      </c>
      <c r="B37" s="8">
        <f>B38+B39+B40</f>
        <v>3910</v>
      </c>
      <c r="C37" s="9"/>
      <c r="D37" s="9"/>
      <c r="E37" s="71"/>
      <c r="F37" s="9"/>
    </row>
    <row r="38" spans="1:6" x14ac:dyDescent="0.25">
      <c r="A38" s="13">
        <v>32</v>
      </c>
      <c r="B38" s="8">
        <v>3910</v>
      </c>
      <c r="C38" s="9"/>
      <c r="D38" s="9"/>
      <c r="E38" s="71"/>
      <c r="F38" s="9"/>
    </row>
    <row r="39" spans="1:6" x14ac:dyDescent="0.25">
      <c r="A39" s="13">
        <v>34</v>
      </c>
      <c r="B39" s="8"/>
      <c r="C39" s="9"/>
      <c r="D39" s="9"/>
      <c r="E39" s="71">
        <v>0</v>
      </c>
      <c r="F39" s="9"/>
    </row>
    <row r="40" spans="1:6" x14ac:dyDescent="0.25">
      <c r="A40" s="13">
        <v>42</v>
      </c>
      <c r="B40" s="8"/>
      <c r="C40" s="9"/>
      <c r="D40" s="9"/>
      <c r="E40" s="71"/>
      <c r="F40" s="9"/>
    </row>
    <row r="41" spans="1:6" x14ac:dyDescent="0.25">
      <c r="A41" s="26" t="s">
        <v>45</v>
      </c>
      <c r="B41" s="67">
        <f>B42+B47</f>
        <v>1944101</v>
      </c>
      <c r="C41" s="69">
        <f>C42</f>
        <v>2459872</v>
      </c>
      <c r="D41" s="69">
        <v>2614670</v>
      </c>
      <c r="E41" s="69">
        <f>E42</f>
        <v>2614670</v>
      </c>
      <c r="F41" s="69">
        <v>2614670</v>
      </c>
    </row>
    <row r="42" spans="1:6" ht="38.25" x14ac:dyDescent="0.25">
      <c r="A42" s="18" t="s">
        <v>82</v>
      </c>
      <c r="B42" s="8">
        <f>B43+B44+B45+B46+B47</f>
        <v>1938517</v>
      </c>
      <c r="C42" s="9">
        <v>2459872</v>
      </c>
      <c r="D42" s="9">
        <v>2574188</v>
      </c>
      <c r="E42" s="9">
        <v>2614670</v>
      </c>
      <c r="F42" s="9"/>
    </row>
    <row r="43" spans="1:6" x14ac:dyDescent="0.25">
      <c r="A43" s="18">
        <v>31</v>
      </c>
      <c r="B43" s="8">
        <v>1659962</v>
      </c>
      <c r="C43" s="9"/>
      <c r="D43" s="9"/>
      <c r="E43" s="71"/>
      <c r="F43" s="9">
        <f>E43*0.02+E43</f>
        <v>0</v>
      </c>
    </row>
    <row r="44" spans="1:6" x14ac:dyDescent="0.25">
      <c r="A44" s="18">
        <v>32</v>
      </c>
      <c r="B44" s="8">
        <v>202046</v>
      </c>
      <c r="C44" s="9"/>
      <c r="D44" s="9"/>
      <c r="E44" s="71"/>
      <c r="F44" s="9">
        <f>E44*0.02+E44</f>
        <v>0</v>
      </c>
    </row>
    <row r="45" spans="1:6" x14ac:dyDescent="0.25">
      <c r="A45" s="18">
        <v>37</v>
      </c>
      <c r="B45" s="8">
        <v>70615</v>
      </c>
      <c r="C45" s="9"/>
      <c r="D45" s="9"/>
      <c r="E45" s="9"/>
      <c r="F45" s="9"/>
    </row>
    <row r="46" spans="1:6" x14ac:dyDescent="0.25">
      <c r="A46" s="18">
        <v>42</v>
      </c>
      <c r="B46" s="8">
        <v>310</v>
      </c>
      <c r="C46" s="9">
        <v>0</v>
      </c>
      <c r="D46" s="9"/>
      <c r="E46" s="71"/>
      <c r="F46" s="9"/>
    </row>
    <row r="47" spans="1:6" ht="38.25" x14ac:dyDescent="0.25">
      <c r="A47" s="18" t="s">
        <v>100</v>
      </c>
      <c r="B47" s="8">
        <v>5584</v>
      </c>
      <c r="C47" s="9">
        <v>28946</v>
      </c>
      <c r="D47" s="9"/>
      <c r="E47" s="71"/>
      <c r="F47" s="9"/>
    </row>
    <row r="48" spans="1:6" ht="25.5" x14ac:dyDescent="0.25">
      <c r="A48" s="18" t="s">
        <v>99</v>
      </c>
      <c r="B48" s="8">
        <v>32811</v>
      </c>
      <c r="C48" s="9">
        <v>164742</v>
      </c>
      <c r="D48" s="9"/>
      <c r="E48" s="71"/>
      <c r="F48" s="9"/>
    </row>
    <row r="49" spans="1:9" x14ac:dyDescent="0.25">
      <c r="A49" s="41" t="s">
        <v>71</v>
      </c>
      <c r="B49" s="67">
        <f>B50</f>
        <v>0</v>
      </c>
      <c r="C49" s="69">
        <f>C50</f>
        <v>6650</v>
      </c>
      <c r="D49" s="69">
        <v>3000</v>
      </c>
      <c r="E49" s="73">
        <v>3000</v>
      </c>
      <c r="F49" s="69">
        <v>3000</v>
      </c>
    </row>
    <row r="50" spans="1:9" x14ac:dyDescent="0.25">
      <c r="A50" s="13" t="s">
        <v>73</v>
      </c>
      <c r="B50" s="8"/>
      <c r="C50" s="9">
        <v>6650</v>
      </c>
      <c r="D50" s="9">
        <v>0</v>
      </c>
      <c r="E50" s="71">
        <v>0</v>
      </c>
      <c r="F50" s="10">
        <v>0</v>
      </c>
    </row>
    <row r="51" spans="1:9" x14ac:dyDescent="0.25">
      <c r="A51" s="13">
        <v>32</v>
      </c>
      <c r="B51" s="9"/>
      <c r="C51" s="9">
        <v>0</v>
      </c>
      <c r="D51" s="9">
        <v>0</v>
      </c>
      <c r="E51" s="71">
        <v>0</v>
      </c>
      <c r="F51" s="10">
        <v>0</v>
      </c>
    </row>
    <row r="52" spans="1:9" ht="39" customHeight="1" x14ac:dyDescent="0.25">
      <c r="A52" s="41" t="s">
        <v>155</v>
      </c>
      <c r="B52" s="9"/>
      <c r="C52" s="69">
        <v>81</v>
      </c>
      <c r="D52" s="69">
        <v>80.819999999999993</v>
      </c>
      <c r="E52" s="73">
        <v>81</v>
      </c>
      <c r="F52" s="74">
        <v>81</v>
      </c>
    </row>
    <row r="53" spans="1:9" x14ac:dyDescent="0.25">
      <c r="A53" s="13">
        <v>72</v>
      </c>
      <c r="B53" s="9"/>
      <c r="C53" s="9">
        <v>81</v>
      </c>
      <c r="D53" s="9">
        <v>81</v>
      </c>
      <c r="E53" s="71">
        <v>81</v>
      </c>
      <c r="F53" s="10">
        <v>81</v>
      </c>
    </row>
    <row r="54" spans="1:9" x14ac:dyDescent="0.25">
      <c r="A54" s="83" t="s">
        <v>101</v>
      </c>
      <c r="B54" s="85">
        <v>-26800</v>
      </c>
      <c r="C54" s="131">
        <v>-44160</v>
      </c>
      <c r="D54" s="83"/>
      <c r="E54" s="83"/>
      <c r="F54" s="83"/>
    </row>
    <row r="55" spans="1:9" x14ac:dyDescent="0.25">
      <c r="A55" s="83" t="s">
        <v>102</v>
      </c>
      <c r="B55" s="84">
        <v>-26800</v>
      </c>
      <c r="C55" s="131">
        <v>-44160</v>
      </c>
      <c r="D55" s="83"/>
      <c r="E55" s="83"/>
      <c r="F55" s="83"/>
    </row>
    <row r="58" spans="1:9" ht="15.75" x14ac:dyDescent="0.25">
      <c r="A58" s="135" t="s">
        <v>174</v>
      </c>
      <c r="B58" s="156"/>
      <c r="C58" s="156"/>
      <c r="D58" s="156"/>
      <c r="E58" s="156"/>
      <c r="F58" s="156"/>
      <c r="G58" s="156"/>
      <c r="H58" s="156"/>
      <c r="I58" s="114"/>
    </row>
    <row r="59" spans="1:9" x14ac:dyDescent="0.25">
      <c r="A59" s="125"/>
      <c r="B59" s="125"/>
      <c r="C59" s="126"/>
      <c r="D59" s="126"/>
      <c r="E59" s="127"/>
      <c r="F59" s="127"/>
      <c r="G59" s="127"/>
      <c r="H59" s="124"/>
      <c r="I59" s="114"/>
    </row>
    <row r="60" spans="1:9" ht="38.25" x14ac:dyDescent="0.25">
      <c r="A60" s="119" t="s">
        <v>5</v>
      </c>
      <c r="B60" s="118" t="s">
        <v>6</v>
      </c>
      <c r="C60" s="118" t="s">
        <v>9</v>
      </c>
      <c r="D60" s="119" t="s">
        <v>88</v>
      </c>
      <c r="E60" s="119" t="s">
        <v>175</v>
      </c>
      <c r="F60" s="119" t="s">
        <v>93</v>
      </c>
      <c r="G60" s="119" t="s">
        <v>83</v>
      </c>
      <c r="H60" s="119" t="s">
        <v>94</v>
      </c>
      <c r="I60" s="114"/>
    </row>
    <row r="61" spans="1:9" x14ac:dyDescent="0.25">
      <c r="A61" s="122">
        <v>9</v>
      </c>
      <c r="B61" s="122"/>
      <c r="C61" s="122" t="s">
        <v>157</v>
      </c>
      <c r="D61" s="123"/>
      <c r="E61" s="123"/>
      <c r="F61" s="123"/>
      <c r="G61" s="123"/>
      <c r="H61" s="123"/>
      <c r="I61" s="114"/>
    </row>
    <row r="62" spans="1:9" ht="27" customHeight="1" x14ac:dyDescent="0.25">
      <c r="A62" s="120"/>
      <c r="B62" s="121">
        <v>92</v>
      </c>
      <c r="C62" s="121" t="s">
        <v>158</v>
      </c>
      <c r="D62" s="129">
        <f>D63+D67</f>
        <v>68170.720000000001</v>
      </c>
      <c r="E62" s="129">
        <f>E63+E67</f>
        <v>-52082</v>
      </c>
      <c r="F62" s="129">
        <f>F63+F67</f>
        <v>52082</v>
      </c>
      <c r="G62" s="129">
        <v>0</v>
      </c>
      <c r="H62" s="129">
        <v>0</v>
      </c>
      <c r="I62" s="114"/>
    </row>
    <row r="63" spans="1:9" x14ac:dyDescent="0.25">
      <c r="A63" s="116"/>
      <c r="B63" s="116"/>
      <c r="C63" s="117" t="s">
        <v>159</v>
      </c>
      <c r="D63" s="128">
        <v>28179.360000000001</v>
      </c>
      <c r="E63" s="128">
        <v>-11600</v>
      </c>
      <c r="F63" s="128">
        <v>11600</v>
      </c>
      <c r="G63" s="128"/>
      <c r="H63" s="128"/>
      <c r="I63" s="114"/>
    </row>
    <row r="64" spans="1:9" x14ac:dyDescent="0.25">
      <c r="A64" s="116"/>
      <c r="B64" s="116"/>
      <c r="C64" s="117" t="s">
        <v>160</v>
      </c>
      <c r="D64" s="128"/>
      <c r="E64" s="128"/>
      <c r="F64" s="128"/>
      <c r="G64" s="128"/>
      <c r="H64" s="128"/>
      <c r="I64" s="114"/>
    </row>
    <row r="65" spans="1:9" x14ac:dyDescent="0.25">
      <c r="A65" s="116"/>
      <c r="B65" s="116"/>
      <c r="C65" s="117" t="s">
        <v>161</v>
      </c>
      <c r="D65" s="128"/>
      <c r="E65" s="128"/>
      <c r="F65" s="128"/>
      <c r="G65" s="128"/>
      <c r="H65" s="128"/>
      <c r="I65" s="114"/>
    </row>
    <row r="66" spans="1:9" x14ac:dyDescent="0.25">
      <c r="A66" s="116"/>
      <c r="B66" s="116"/>
      <c r="C66" s="117" t="s">
        <v>162</v>
      </c>
      <c r="D66" s="128"/>
      <c r="E66" s="128"/>
      <c r="F66" s="128"/>
      <c r="G66" s="128"/>
      <c r="H66" s="128"/>
      <c r="I66" s="114"/>
    </row>
    <row r="67" spans="1:9" x14ac:dyDescent="0.25">
      <c r="A67" s="116"/>
      <c r="B67" s="116"/>
      <c r="C67" s="117" t="s">
        <v>163</v>
      </c>
      <c r="D67" s="128">
        <v>39991.360000000001</v>
      </c>
      <c r="E67" s="128">
        <v>-40482</v>
      </c>
      <c r="F67" s="128">
        <v>40482</v>
      </c>
      <c r="G67" s="128"/>
      <c r="H67" s="128"/>
      <c r="I67" s="114"/>
    </row>
    <row r="68" spans="1:9" x14ac:dyDescent="0.25">
      <c r="A68" s="116"/>
      <c r="B68" s="116"/>
      <c r="C68" s="117" t="s">
        <v>164</v>
      </c>
      <c r="D68" s="128"/>
      <c r="E68" s="128"/>
      <c r="F68" s="128"/>
      <c r="G68" s="128"/>
      <c r="H68" s="128"/>
      <c r="I68" s="114"/>
    </row>
    <row r="69" spans="1:9" x14ac:dyDescent="0.25">
      <c r="A69" s="116"/>
      <c r="B69" s="116"/>
      <c r="C69" s="117" t="s">
        <v>165</v>
      </c>
      <c r="D69" s="128"/>
      <c r="E69" s="128"/>
      <c r="F69" s="128"/>
      <c r="G69" s="115"/>
      <c r="H69" s="115"/>
      <c r="I69" s="114"/>
    </row>
    <row r="70" spans="1:9" x14ac:dyDescent="0.25">
      <c r="A70" s="125"/>
      <c r="B70" s="125"/>
      <c r="C70" s="126"/>
      <c r="D70" s="126"/>
      <c r="E70" s="130"/>
      <c r="F70" s="130"/>
      <c r="G70" s="130"/>
      <c r="H70" s="130"/>
      <c r="I70" s="130"/>
    </row>
    <row r="71" spans="1:9" x14ac:dyDescent="0.25">
      <c r="A71" s="125"/>
      <c r="B71" s="125"/>
      <c r="C71" s="126"/>
      <c r="D71" s="126"/>
      <c r="E71" s="130"/>
      <c r="F71" s="130"/>
      <c r="G71" s="130"/>
      <c r="H71" s="130"/>
      <c r="I71" s="130"/>
    </row>
    <row r="72" spans="1:9" x14ac:dyDescent="0.25">
      <c r="A72" s="125"/>
      <c r="B72" s="125"/>
      <c r="C72" s="126"/>
      <c r="D72" s="126"/>
      <c r="E72" s="127"/>
      <c r="F72" s="127"/>
      <c r="G72" s="127"/>
      <c r="H72" s="127"/>
      <c r="I72" s="127"/>
    </row>
    <row r="73" spans="1:9" ht="15.75" x14ac:dyDescent="0.25">
      <c r="A73" s="135" t="s">
        <v>166</v>
      </c>
      <c r="B73" s="156"/>
      <c r="C73" s="156"/>
      <c r="D73" s="156"/>
      <c r="E73" s="156"/>
      <c r="F73" s="156"/>
      <c r="G73" s="156"/>
      <c r="H73" s="156"/>
      <c r="I73" s="156"/>
    </row>
    <row r="74" spans="1:9" x14ac:dyDescent="0.25">
      <c r="A74" s="125"/>
      <c r="B74" s="125"/>
      <c r="C74" s="126"/>
      <c r="D74" s="126"/>
      <c r="E74" s="127"/>
      <c r="F74" s="127"/>
      <c r="G74" s="127"/>
      <c r="H74" s="127"/>
      <c r="I74" s="124"/>
    </row>
    <row r="75" spans="1:9" ht="38.25" x14ac:dyDescent="0.25">
      <c r="A75" s="119" t="s">
        <v>5</v>
      </c>
      <c r="B75" s="118" t="s">
        <v>6</v>
      </c>
      <c r="C75" s="118" t="s">
        <v>9</v>
      </c>
      <c r="D75" s="119" t="s">
        <v>88</v>
      </c>
      <c r="E75" s="119" t="s">
        <v>175</v>
      </c>
      <c r="F75" s="119" t="s">
        <v>93</v>
      </c>
      <c r="G75" s="119" t="s">
        <v>83</v>
      </c>
      <c r="H75" s="119" t="s">
        <v>94</v>
      </c>
      <c r="I75" s="114"/>
    </row>
    <row r="76" spans="1:9" x14ac:dyDescent="0.25">
      <c r="A76" s="122">
        <v>9</v>
      </c>
      <c r="B76" s="122"/>
      <c r="C76" s="122" t="s">
        <v>157</v>
      </c>
      <c r="D76" s="123"/>
      <c r="E76" s="123"/>
      <c r="F76" s="123"/>
      <c r="G76" s="123"/>
      <c r="H76" s="123"/>
      <c r="I76" s="114"/>
    </row>
    <row r="77" spans="1:9" ht="34.5" customHeight="1" x14ac:dyDescent="0.25">
      <c r="A77" s="120"/>
      <c r="B77" s="121">
        <v>92</v>
      </c>
      <c r="C77" s="121" t="s">
        <v>167</v>
      </c>
      <c r="D77" s="129">
        <v>9587.91</v>
      </c>
      <c r="E77" s="129">
        <f>E83</f>
        <v>7922.36</v>
      </c>
      <c r="F77" s="129">
        <f>F83</f>
        <v>7922.36</v>
      </c>
      <c r="G77" s="129">
        <v>0</v>
      </c>
      <c r="H77" s="129">
        <v>0</v>
      </c>
      <c r="I77" s="114"/>
    </row>
    <row r="78" spans="1:9" x14ac:dyDescent="0.25">
      <c r="A78" s="116"/>
      <c r="B78" s="116"/>
      <c r="C78" s="117" t="s">
        <v>168</v>
      </c>
      <c r="D78" s="128"/>
      <c r="E78" s="128"/>
      <c r="F78" s="128"/>
      <c r="G78" s="128"/>
      <c r="H78" s="128"/>
      <c r="I78" s="114"/>
    </row>
    <row r="79" spans="1:9" x14ac:dyDescent="0.25">
      <c r="A79" s="116"/>
      <c r="B79" s="116"/>
      <c r="C79" s="117" t="s">
        <v>169</v>
      </c>
      <c r="D79" s="128"/>
      <c r="E79" s="128"/>
      <c r="F79" s="128"/>
      <c r="G79" s="128"/>
      <c r="H79" s="128"/>
      <c r="I79" s="114"/>
    </row>
    <row r="80" spans="1:9" x14ac:dyDescent="0.25">
      <c r="A80" s="116"/>
      <c r="B80" s="116"/>
      <c r="C80" s="117" t="s">
        <v>170</v>
      </c>
      <c r="D80" s="128"/>
      <c r="E80" s="128"/>
      <c r="F80" s="128"/>
      <c r="G80" s="128"/>
      <c r="H80" s="128"/>
    </row>
    <row r="81" spans="1:8" x14ac:dyDescent="0.25">
      <c r="A81" s="116"/>
      <c r="B81" s="116"/>
      <c r="C81" s="117" t="s">
        <v>171</v>
      </c>
      <c r="D81" s="128"/>
      <c r="E81" s="128"/>
      <c r="F81" s="128"/>
      <c r="G81" s="128"/>
      <c r="H81" s="128"/>
    </row>
    <row r="82" spans="1:8" x14ac:dyDescent="0.25">
      <c r="A82" s="116"/>
      <c r="B82" s="116"/>
      <c r="C82" s="117" t="s">
        <v>172</v>
      </c>
      <c r="D82" s="128">
        <v>2110.4899999999998</v>
      </c>
      <c r="E82" s="128"/>
      <c r="F82" s="128"/>
      <c r="G82" s="128"/>
      <c r="H82" s="128"/>
    </row>
    <row r="83" spans="1:8" x14ac:dyDescent="0.25">
      <c r="A83" s="116"/>
      <c r="B83" s="116"/>
      <c r="C83" s="117" t="s">
        <v>173</v>
      </c>
      <c r="D83" s="128">
        <v>7477.42</v>
      </c>
      <c r="E83" s="128">
        <v>7922.36</v>
      </c>
      <c r="F83" s="128">
        <v>7922.36</v>
      </c>
      <c r="G83" s="128"/>
      <c r="H83" s="128"/>
    </row>
    <row r="84" spans="1:8" x14ac:dyDescent="0.25">
      <c r="A84" s="116"/>
      <c r="B84" s="116"/>
      <c r="C84" s="117"/>
      <c r="D84" s="115"/>
      <c r="E84" s="115"/>
      <c r="F84" s="115"/>
      <c r="G84" s="115"/>
      <c r="H84" s="115"/>
    </row>
  </sheetData>
  <mergeCells count="8">
    <mergeCell ref="A58:H58"/>
    <mergeCell ref="A73:I73"/>
    <mergeCell ref="A1:F1"/>
    <mergeCell ref="A3:F3"/>
    <mergeCell ref="A5:F5"/>
    <mergeCell ref="A7:F7"/>
    <mergeCell ref="A24:F24"/>
    <mergeCell ref="C2:D2"/>
  </mergeCells>
  <pageMargins left="0.7" right="0.7" top="0.75" bottom="0.75" header="0.3" footer="0.3"/>
  <pageSetup scale="4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workbookViewId="0">
      <selection activeCell="C10" sqref="C10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135" t="s">
        <v>86</v>
      </c>
      <c r="B1" s="135"/>
      <c r="C1" s="135"/>
      <c r="D1" s="135"/>
      <c r="E1" s="135"/>
      <c r="F1" s="135"/>
    </row>
    <row r="2" spans="1:6" ht="18" customHeight="1" x14ac:dyDescent="0.25">
      <c r="A2" s="25"/>
      <c r="B2" s="25"/>
      <c r="C2" s="157" t="s">
        <v>95</v>
      </c>
      <c r="D2" s="157"/>
      <c r="E2" s="25"/>
      <c r="F2" s="25"/>
    </row>
    <row r="3" spans="1:6" ht="15.75" x14ac:dyDescent="0.25">
      <c r="A3" s="135" t="s">
        <v>96</v>
      </c>
      <c r="B3" s="135"/>
      <c r="C3" s="135"/>
      <c r="D3" s="135"/>
      <c r="E3" s="136"/>
      <c r="F3" s="136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135" t="s">
        <v>4</v>
      </c>
      <c r="B5" s="137"/>
      <c r="C5" s="137"/>
      <c r="D5" s="137"/>
      <c r="E5" s="137"/>
      <c r="F5" s="137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135" t="s">
        <v>13</v>
      </c>
      <c r="B7" s="156"/>
      <c r="C7" s="156"/>
      <c r="D7" s="156"/>
      <c r="E7" s="156"/>
      <c r="F7" s="156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21" t="s">
        <v>44</v>
      </c>
      <c r="B9" s="20" t="s">
        <v>88</v>
      </c>
      <c r="C9" s="21" t="s">
        <v>89</v>
      </c>
      <c r="D9" s="21" t="s">
        <v>93</v>
      </c>
      <c r="E9" s="21" t="s">
        <v>83</v>
      </c>
      <c r="F9" s="21" t="s">
        <v>94</v>
      </c>
    </row>
    <row r="10" spans="1:6" ht="15.75" customHeight="1" x14ac:dyDescent="0.25">
      <c r="A10" s="11" t="s">
        <v>14</v>
      </c>
      <c r="B10" s="8">
        <f>B11</f>
        <v>2279594</v>
      </c>
      <c r="C10" s="9">
        <f>C11</f>
        <v>2874818</v>
      </c>
      <c r="D10" s="9">
        <f>D11</f>
        <v>2991002</v>
      </c>
      <c r="E10" s="9">
        <f>E11</f>
        <v>2888712</v>
      </c>
      <c r="F10" s="9">
        <f>F11</f>
        <v>2938712</v>
      </c>
    </row>
    <row r="11" spans="1:6" ht="15.75" customHeight="1" x14ac:dyDescent="0.25">
      <c r="A11" s="11" t="s">
        <v>74</v>
      </c>
      <c r="B11" s="8">
        <f>B13</f>
        <v>2279594</v>
      </c>
      <c r="C11" s="9">
        <v>2874818</v>
      </c>
      <c r="D11" s="9">
        <f>D12+D14</f>
        <v>2991002</v>
      </c>
      <c r="E11" s="9">
        <f>E12+E14</f>
        <v>2888712</v>
      </c>
      <c r="F11" s="9">
        <f>F12+F14</f>
        <v>2938712</v>
      </c>
    </row>
    <row r="12" spans="1:6" x14ac:dyDescent="0.25">
      <c r="A12" s="18" t="s">
        <v>75</v>
      </c>
      <c r="B12" s="8"/>
      <c r="C12" s="9"/>
      <c r="D12" s="9">
        <v>2510002</v>
      </c>
      <c r="E12" s="9">
        <v>2407712</v>
      </c>
      <c r="F12" s="9">
        <v>2457712</v>
      </c>
    </row>
    <row r="13" spans="1:6" x14ac:dyDescent="0.25">
      <c r="A13" s="17" t="s">
        <v>76</v>
      </c>
      <c r="B13" s="8">
        <v>2279594</v>
      </c>
      <c r="C13" s="9">
        <v>2874818</v>
      </c>
      <c r="D13" s="9">
        <v>2510002</v>
      </c>
      <c r="E13" s="9">
        <v>2407712</v>
      </c>
      <c r="F13" s="9">
        <v>2457712</v>
      </c>
    </row>
    <row r="14" spans="1:6" x14ac:dyDescent="0.25">
      <c r="A14" s="17" t="s">
        <v>77</v>
      </c>
      <c r="B14" s="8"/>
      <c r="C14" s="9"/>
      <c r="D14" s="9">
        <v>481000</v>
      </c>
      <c r="E14" s="9">
        <v>481000</v>
      </c>
      <c r="F14" s="9">
        <v>481000</v>
      </c>
    </row>
    <row r="15" spans="1:6" x14ac:dyDescent="0.25">
      <c r="A15" s="11" t="s">
        <v>15</v>
      </c>
      <c r="B15" s="8"/>
      <c r="C15" s="9"/>
      <c r="D15" s="9"/>
      <c r="E15" s="9"/>
      <c r="F15" s="10"/>
    </row>
    <row r="16" spans="1:6" ht="25.5" x14ac:dyDescent="0.25">
      <c r="A16" s="19" t="s">
        <v>16</v>
      </c>
      <c r="B16" s="8"/>
      <c r="C16" s="9"/>
      <c r="D16" s="9"/>
      <c r="E16" s="9"/>
      <c r="F16" s="10"/>
    </row>
  </sheetData>
  <mergeCells count="5">
    <mergeCell ref="A1:F1"/>
    <mergeCell ref="A3:F3"/>
    <mergeCell ref="A5:F5"/>
    <mergeCell ref="A7:F7"/>
    <mergeCell ref="C2:D2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workbookViewId="0">
      <selection activeCell="H12" sqref="H1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35" t="s">
        <v>86</v>
      </c>
      <c r="B1" s="135"/>
      <c r="C1" s="135"/>
      <c r="D1" s="135"/>
      <c r="E1" s="135"/>
      <c r="F1" s="135"/>
      <c r="G1" s="135"/>
      <c r="H1" s="135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35" t="s">
        <v>20</v>
      </c>
      <c r="B3" s="135"/>
      <c r="C3" s="135"/>
      <c r="D3" s="135"/>
      <c r="E3" s="135"/>
      <c r="F3" s="135"/>
      <c r="G3" s="135"/>
      <c r="H3" s="135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35" t="s">
        <v>50</v>
      </c>
      <c r="B5" s="135"/>
      <c r="C5" s="135"/>
      <c r="D5" s="135"/>
      <c r="E5" s="135"/>
      <c r="F5" s="135"/>
      <c r="G5" s="135"/>
      <c r="H5" s="135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25.5" x14ac:dyDescent="0.25">
      <c r="A7" s="21" t="s">
        <v>5</v>
      </c>
      <c r="B7" s="20" t="s">
        <v>6</v>
      </c>
      <c r="C7" s="20" t="s">
        <v>32</v>
      </c>
      <c r="D7" s="20" t="s">
        <v>88</v>
      </c>
      <c r="E7" s="21" t="s">
        <v>89</v>
      </c>
      <c r="F7" s="21" t="s">
        <v>93</v>
      </c>
      <c r="G7" s="21" t="s">
        <v>83</v>
      </c>
      <c r="H7" s="21" t="s">
        <v>94</v>
      </c>
    </row>
    <row r="8" spans="1:8" x14ac:dyDescent="0.25">
      <c r="A8" s="39"/>
      <c r="B8" s="40"/>
      <c r="C8" s="38" t="s">
        <v>52</v>
      </c>
      <c r="D8" s="40"/>
      <c r="E8" s="39"/>
      <c r="F8" s="39"/>
      <c r="G8" s="39"/>
      <c r="H8" s="39"/>
    </row>
    <row r="9" spans="1:8" ht="25.5" x14ac:dyDescent="0.25">
      <c r="A9" s="11">
        <v>8</v>
      </c>
      <c r="B9" s="11"/>
      <c r="C9" s="11" t="s">
        <v>17</v>
      </c>
      <c r="D9" s="8"/>
      <c r="E9" s="9"/>
      <c r="F9" s="9"/>
      <c r="G9" s="9"/>
      <c r="H9" s="9"/>
    </row>
    <row r="10" spans="1:8" x14ac:dyDescent="0.25">
      <c r="A10" s="11"/>
      <c r="B10" s="16">
        <v>84</v>
      </c>
      <c r="C10" s="16" t="s">
        <v>24</v>
      </c>
      <c r="D10" s="8"/>
      <c r="E10" s="9"/>
      <c r="F10" s="9"/>
      <c r="G10" s="9"/>
      <c r="H10" s="9"/>
    </row>
    <row r="11" spans="1:8" x14ac:dyDescent="0.25">
      <c r="A11" s="11"/>
      <c r="B11" s="16"/>
      <c r="C11" s="42"/>
      <c r="D11" s="8"/>
      <c r="E11" s="9"/>
      <c r="F11" s="9"/>
      <c r="G11" s="9"/>
      <c r="H11" s="9"/>
    </row>
    <row r="12" spans="1:8" x14ac:dyDescent="0.25">
      <c r="A12" s="11"/>
      <c r="B12" s="16"/>
      <c r="C12" s="38" t="s">
        <v>55</v>
      </c>
      <c r="D12" s="8"/>
      <c r="E12" s="9"/>
      <c r="F12" s="9"/>
      <c r="G12" s="9"/>
      <c r="H12" s="9"/>
    </row>
    <row r="13" spans="1:8" ht="25.5" x14ac:dyDescent="0.25">
      <c r="A13" s="14">
        <v>5</v>
      </c>
      <c r="B13" s="15"/>
      <c r="C13" s="26" t="s">
        <v>18</v>
      </c>
      <c r="D13" s="8"/>
      <c r="E13" s="9"/>
      <c r="F13" s="9"/>
      <c r="G13" s="9"/>
      <c r="H13" s="9"/>
    </row>
    <row r="14" spans="1:8" ht="25.5" x14ac:dyDescent="0.25">
      <c r="A14" s="16"/>
      <c r="B14" s="16">
        <v>54</v>
      </c>
      <c r="C14" s="27" t="s">
        <v>25</v>
      </c>
      <c r="D14" s="8"/>
      <c r="E14" s="9"/>
      <c r="F14" s="9"/>
      <c r="G14" s="9"/>
      <c r="H14" s="10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workbookViewId="0">
      <selection activeCell="F34" sqref="F34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35" t="s">
        <v>86</v>
      </c>
      <c r="B1" s="135"/>
      <c r="C1" s="135"/>
      <c r="D1" s="135"/>
      <c r="E1" s="135"/>
      <c r="F1" s="135"/>
    </row>
    <row r="2" spans="1:6" ht="18" customHeight="1" x14ac:dyDescent="0.25">
      <c r="A2" s="25"/>
      <c r="B2" s="25"/>
      <c r="C2" s="25"/>
      <c r="D2" s="25"/>
      <c r="E2" s="25"/>
      <c r="F2" s="25"/>
    </row>
    <row r="3" spans="1:6" ht="15.75" customHeight="1" x14ac:dyDescent="0.25">
      <c r="A3" s="135" t="s">
        <v>20</v>
      </c>
      <c r="B3" s="135"/>
      <c r="C3" s="135"/>
      <c r="D3" s="135"/>
      <c r="E3" s="135"/>
      <c r="F3" s="135"/>
    </row>
    <row r="4" spans="1:6" ht="18" x14ac:dyDescent="0.25">
      <c r="A4" s="25"/>
      <c r="B4" s="25"/>
      <c r="C4" s="25"/>
      <c r="D4" s="25"/>
      <c r="E4" s="5"/>
      <c r="F4" s="5"/>
    </row>
    <row r="5" spans="1:6" ht="18" customHeight="1" x14ac:dyDescent="0.25">
      <c r="A5" s="135" t="s">
        <v>51</v>
      </c>
      <c r="B5" s="135"/>
      <c r="C5" s="135"/>
      <c r="D5" s="135"/>
      <c r="E5" s="135"/>
      <c r="F5" s="135"/>
    </row>
    <row r="6" spans="1:6" ht="18" x14ac:dyDescent="0.25">
      <c r="A6" s="25"/>
      <c r="B6" s="25"/>
      <c r="C6" s="25"/>
      <c r="D6" s="25"/>
      <c r="E6" s="5"/>
      <c r="F6" s="5"/>
    </row>
    <row r="7" spans="1:6" ht="25.5" x14ac:dyDescent="0.25">
      <c r="A7" s="20" t="s">
        <v>44</v>
      </c>
      <c r="B7" s="20" t="s">
        <v>88</v>
      </c>
      <c r="C7" s="21" t="s">
        <v>89</v>
      </c>
      <c r="D7" s="21" t="s">
        <v>93</v>
      </c>
      <c r="E7" s="21" t="s">
        <v>83</v>
      </c>
      <c r="F7" s="21" t="s">
        <v>94</v>
      </c>
    </row>
    <row r="8" spans="1:6" x14ac:dyDescent="0.25">
      <c r="A8" s="11" t="s">
        <v>52</v>
      </c>
      <c r="B8" s="8"/>
      <c r="C8" s="9"/>
      <c r="D8" s="9"/>
      <c r="E8" s="9"/>
      <c r="F8" s="9"/>
    </row>
    <row r="9" spans="1:6" ht="25.5" x14ac:dyDescent="0.25">
      <c r="A9" s="11" t="s">
        <v>53</v>
      </c>
      <c r="B9" s="8"/>
      <c r="C9" s="9"/>
      <c r="D9" s="9"/>
      <c r="E9" s="9"/>
      <c r="F9" s="9"/>
    </row>
    <row r="10" spans="1:6" ht="25.5" x14ac:dyDescent="0.25">
      <c r="A10" s="18" t="s">
        <v>54</v>
      </c>
      <c r="B10" s="8"/>
      <c r="C10" s="9"/>
      <c r="D10" s="9"/>
      <c r="E10" s="9"/>
      <c r="F10" s="9"/>
    </row>
    <row r="11" spans="1:6" x14ac:dyDescent="0.25">
      <c r="A11" s="18"/>
      <c r="B11" s="8"/>
      <c r="C11" s="9"/>
      <c r="D11" s="9"/>
      <c r="E11" s="9"/>
      <c r="F11" s="9"/>
    </row>
    <row r="12" spans="1:6" x14ac:dyDescent="0.25">
      <c r="A12" s="11" t="s">
        <v>55</v>
      </c>
      <c r="B12" s="8"/>
      <c r="C12" s="9"/>
      <c r="D12" s="9"/>
      <c r="E12" s="9"/>
      <c r="F12" s="9"/>
    </row>
    <row r="13" spans="1:6" x14ac:dyDescent="0.25">
      <c r="A13" s="26" t="s">
        <v>46</v>
      </c>
      <c r="B13" s="8"/>
      <c r="C13" s="9"/>
      <c r="D13" s="9"/>
      <c r="E13" s="9"/>
      <c r="F13" s="9"/>
    </row>
    <row r="14" spans="1:6" x14ac:dyDescent="0.25">
      <c r="A14" s="13" t="s">
        <v>47</v>
      </c>
      <c r="B14" s="8"/>
      <c r="C14" s="9"/>
      <c r="D14" s="9"/>
      <c r="E14" s="9"/>
      <c r="F14" s="10"/>
    </row>
    <row r="15" spans="1:6" x14ac:dyDescent="0.25">
      <c r="A15" s="26" t="s">
        <v>48</v>
      </c>
      <c r="B15" s="8"/>
      <c r="C15" s="9"/>
      <c r="D15" s="9"/>
      <c r="E15" s="9"/>
      <c r="F15" s="10"/>
    </row>
    <row r="16" spans="1:6" x14ac:dyDescent="0.25">
      <c r="A16" s="13" t="s">
        <v>49</v>
      </c>
      <c r="B16" s="8"/>
      <c r="C16" s="9"/>
      <c r="D16" s="9"/>
      <c r="E16" s="9"/>
      <c r="F16" s="1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9"/>
  <sheetViews>
    <sheetView workbookViewId="0">
      <selection activeCell="G8" sqref="G8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9" width="25.28515625" customWidth="1"/>
  </cols>
  <sheetData>
    <row r="1" spans="1:9" ht="42" customHeight="1" x14ac:dyDescent="0.25">
      <c r="A1" s="135" t="s">
        <v>86</v>
      </c>
      <c r="B1" s="135"/>
      <c r="C1" s="135"/>
      <c r="D1" s="135"/>
      <c r="E1" s="135"/>
      <c r="F1" s="135"/>
      <c r="G1" s="135"/>
      <c r="H1" s="135"/>
      <c r="I1" s="135"/>
    </row>
    <row r="2" spans="1:9" ht="18" x14ac:dyDescent="0.25">
      <c r="A2" s="4"/>
      <c r="B2" s="4"/>
      <c r="C2" s="4"/>
      <c r="D2" s="4"/>
      <c r="E2" s="4"/>
      <c r="F2" s="80" t="s">
        <v>87</v>
      </c>
      <c r="G2" s="4"/>
      <c r="H2" s="5"/>
      <c r="I2" s="5"/>
    </row>
    <row r="3" spans="1:9" ht="18" customHeight="1" x14ac:dyDescent="0.25">
      <c r="A3" s="135" t="s">
        <v>19</v>
      </c>
      <c r="B3" s="137"/>
      <c r="C3" s="137"/>
      <c r="D3" s="137"/>
      <c r="E3" s="137"/>
      <c r="F3" s="137"/>
      <c r="G3" s="137"/>
      <c r="H3" s="137"/>
      <c r="I3" s="137"/>
    </row>
    <row r="4" spans="1:9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9" ht="25.5" x14ac:dyDescent="0.25">
      <c r="A5" s="173" t="s">
        <v>21</v>
      </c>
      <c r="B5" s="174"/>
      <c r="C5" s="175"/>
      <c r="D5" s="20" t="s">
        <v>22</v>
      </c>
      <c r="E5" s="20" t="s">
        <v>88</v>
      </c>
      <c r="F5" s="21" t="s">
        <v>89</v>
      </c>
      <c r="G5" s="21" t="s">
        <v>93</v>
      </c>
      <c r="H5" s="21" t="s">
        <v>83</v>
      </c>
      <c r="I5" s="21" t="s">
        <v>94</v>
      </c>
    </row>
    <row r="6" spans="1:9" ht="46.5" customHeight="1" x14ac:dyDescent="0.25">
      <c r="A6" s="170" t="s">
        <v>78</v>
      </c>
      <c r="B6" s="171"/>
      <c r="C6" s="172"/>
      <c r="D6" s="28" t="s">
        <v>79</v>
      </c>
      <c r="E6" s="67">
        <f>E8+E68</f>
        <v>2279593</v>
      </c>
      <c r="F6" s="69">
        <f>F8+F68</f>
        <v>2874818.38</v>
      </c>
      <c r="G6" s="69">
        <f>G8+G68</f>
        <v>2991002.18</v>
      </c>
      <c r="H6" s="69">
        <f>H8+H68</f>
        <v>2880789.82</v>
      </c>
      <c r="I6" s="69">
        <f>I8+I68</f>
        <v>2930789.82</v>
      </c>
    </row>
    <row r="7" spans="1:9" ht="25.5" x14ac:dyDescent="0.25">
      <c r="A7" s="173" t="s">
        <v>21</v>
      </c>
      <c r="B7" s="174"/>
      <c r="C7" s="175"/>
      <c r="D7" s="20" t="s">
        <v>22</v>
      </c>
      <c r="E7" s="20" t="s">
        <v>88</v>
      </c>
      <c r="F7" s="21" t="s">
        <v>89</v>
      </c>
      <c r="G7" s="21" t="s">
        <v>93</v>
      </c>
      <c r="H7" s="21" t="s">
        <v>83</v>
      </c>
      <c r="I7" s="21" t="s">
        <v>94</v>
      </c>
    </row>
    <row r="8" spans="1:9" ht="25.5" customHeight="1" x14ac:dyDescent="0.25">
      <c r="A8" s="161" t="s">
        <v>108</v>
      </c>
      <c r="B8" s="162"/>
      <c r="C8" s="163"/>
      <c r="D8" s="88" t="s">
        <v>79</v>
      </c>
      <c r="E8" s="89">
        <f>E9+E13+E17+E24+E28+E43+E58</f>
        <v>2147849</v>
      </c>
      <c r="F8" s="89">
        <f>F9+F13+F17+F43+F58</f>
        <v>2747154.12</v>
      </c>
      <c r="G8" s="89">
        <f>G9+G13+G17+G24+G28+G43+G58</f>
        <v>2475002.1800000002</v>
      </c>
      <c r="H8" s="89">
        <f>H9+H13+H17+H24+H28+H43+H58</f>
        <v>2364789.8199999998</v>
      </c>
      <c r="I8" s="89">
        <f>I9+I13+I17+I24+I28+I43+I58</f>
        <v>2414789.8199999998</v>
      </c>
    </row>
    <row r="9" spans="1:9" ht="22.5" customHeight="1" x14ac:dyDescent="0.25">
      <c r="A9" s="161" t="s">
        <v>110</v>
      </c>
      <c r="B9" s="162"/>
      <c r="C9" s="163"/>
      <c r="D9" s="88" t="s">
        <v>111</v>
      </c>
      <c r="E9" s="89">
        <f t="shared" ref="E9:F11" si="0">E10</f>
        <v>127714</v>
      </c>
      <c r="F9" s="89">
        <f t="shared" si="0"/>
        <v>156924</v>
      </c>
      <c r="G9" s="89">
        <f t="shared" ref="G9:I11" si="1">G10</f>
        <v>50388</v>
      </c>
      <c r="H9" s="89">
        <f t="shared" si="1"/>
        <v>50000</v>
      </c>
      <c r="I9" s="89">
        <f t="shared" si="1"/>
        <v>50000</v>
      </c>
    </row>
    <row r="10" spans="1:9" ht="15" customHeight="1" x14ac:dyDescent="0.25">
      <c r="A10" s="164" t="s">
        <v>80</v>
      </c>
      <c r="B10" s="165"/>
      <c r="C10" s="166"/>
      <c r="D10" s="90" t="s">
        <v>103</v>
      </c>
      <c r="E10" s="91">
        <f t="shared" si="0"/>
        <v>127714</v>
      </c>
      <c r="F10" s="89">
        <f t="shared" si="0"/>
        <v>156924</v>
      </c>
      <c r="G10" s="89">
        <f t="shared" si="1"/>
        <v>50388</v>
      </c>
      <c r="H10" s="89">
        <f t="shared" si="1"/>
        <v>50000</v>
      </c>
      <c r="I10" s="89">
        <f t="shared" si="1"/>
        <v>50000</v>
      </c>
    </row>
    <row r="11" spans="1:9" x14ac:dyDescent="0.25">
      <c r="A11" s="167">
        <v>3</v>
      </c>
      <c r="B11" s="168"/>
      <c r="C11" s="169"/>
      <c r="D11" s="82" t="s">
        <v>10</v>
      </c>
      <c r="E11" s="92">
        <f t="shared" si="0"/>
        <v>127714</v>
      </c>
      <c r="F11" s="93">
        <f t="shared" si="0"/>
        <v>156924</v>
      </c>
      <c r="G11" s="93">
        <f t="shared" si="1"/>
        <v>50388</v>
      </c>
      <c r="H11" s="93">
        <f t="shared" si="1"/>
        <v>50000</v>
      </c>
      <c r="I11" s="93">
        <f t="shared" si="1"/>
        <v>50000</v>
      </c>
    </row>
    <row r="12" spans="1:9" x14ac:dyDescent="0.25">
      <c r="A12" s="158">
        <v>32</v>
      </c>
      <c r="B12" s="159"/>
      <c r="C12" s="160"/>
      <c r="D12" s="82" t="s">
        <v>23</v>
      </c>
      <c r="E12" s="92">
        <v>127714</v>
      </c>
      <c r="F12" s="97">
        <v>156924</v>
      </c>
      <c r="G12" s="97">
        <v>50388</v>
      </c>
      <c r="H12" s="97">
        <v>50000</v>
      </c>
      <c r="I12" s="98">
        <v>50000</v>
      </c>
    </row>
    <row r="13" spans="1:9" ht="25.5" customHeight="1" x14ac:dyDescent="0.25">
      <c r="A13" s="161" t="s">
        <v>112</v>
      </c>
      <c r="B13" s="162"/>
      <c r="C13" s="163"/>
      <c r="D13" s="88" t="s">
        <v>113</v>
      </c>
      <c r="E13" s="89">
        <f t="shared" ref="E13:F15" si="2">E14</f>
        <v>540</v>
      </c>
      <c r="F13" s="89">
        <f t="shared" si="2"/>
        <v>100</v>
      </c>
      <c r="G13" s="89">
        <f t="shared" ref="G13:I15" si="3">G14</f>
        <v>77</v>
      </c>
      <c r="H13" s="89">
        <f t="shared" si="3"/>
        <v>70</v>
      </c>
      <c r="I13" s="89">
        <f t="shared" si="3"/>
        <v>70</v>
      </c>
    </row>
    <row r="14" spans="1:9" ht="15" customHeight="1" x14ac:dyDescent="0.25">
      <c r="A14" s="164" t="s">
        <v>80</v>
      </c>
      <c r="B14" s="165"/>
      <c r="C14" s="166"/>
      <c r="D14" s="90" t="s">
        <v>103</v>
      </c>
      <c r="E14" s="91">
        <f t="shared" si="2"/>
        <v>540</v>
      </c>
      <c r="F14" s="89">
        <f t="shared" si="2"/>
        <v>100</v>
      </c>
      <c r="G14" s="89">
        <f t="shared" si="3"/>
        <v>77</v>
      </c>
      <c r="H14" s="89">
        <f t="shared" si="3"/>
        <v>70</v>
      </c>
      <c r="I14" s="89">
        <f t="shared" si="3"/>
        <v>70</v>
      </c>
    </row>
    <row r="15" spans="1:9" ht="15" customHeight="1" x14ac:dyDescent="0.25">
      <c r="A15" s="167">
        <v>3</v>
      </c>
      <c r="B15" s="168"/>
      <c r="C15" s="169"/>
      <c r="D15" s="82" t="s">
        <v>10</v>
      </c>
      <c r="E15" s="92">
        <f t="shared" si="2"/>
        <v>540</v>
      </c>
      <c r="F15" s="93">
        <f t="shared" si="2"/>
        <v>100</v>
      </c>
      <c r="G15" s="93">
        <f t="shared" si="3"/>
        <v>77</v>
      </c>
      <c r="H15" s="93">
        <f t="shared" si="3"/>
        <v>70</v>
      </c>
      <c r="I15" s="93">
        <f t="shared" si="3"/>
        <v>70</v>
      </c>
    </row>
    <row r="16" spans="1:9" ht="15" customHeight="1" x14ac:dyDescent="0.25">
      <c r="A16" s="158">
        <v>34</v>
      </c>
      <c r="B16" s="159"/>
      <c r="C16" s="160"/>
      <c r="D16" s="82" t="s">
        <v>68</v>
      </c>
      <c r="E16" s="92">
        <v>540</v>
      </c>
      <c r="F16" s="97">
        <v>100</v>
      </c>
      <c r="G16" s="97">
        <v>77</v>
      </c>
      <c r="H16" s="97">
        <v>70</v>
      </c>
      <c r="I16" s="98">
        <v>70</v>
      </c>
    </row>
    <row r="17" spans="1:9" ht="15" customHeight="1" x14ac:dyDescent="0.25">
      <c r="A17" s="161" t="s">
        <v>114</v>
      </c>
      <c r="B17" s="162"/>
      <c r="C17" s="163"/>
      <c r="D17" s="88" t="s">
        <v>115</v>
      </c>
      <c r="E17" s="89">
        <f t="shared" ref="E17:F19" si="4">E18</f>
        <v>68897</v>
      </c>
      <c r="F17" s="89">
        <f t="shared" si="4"/>
        <v>183300</v>
      </c>
      <c r="G17" s="89">
        <f>G18+G21</f>
        <v>12000</v>
      </c>
      <c r="H17" s="89">
        <f>H18+H21</f>
        <v>24000</v>
      </c>
      <c r="I17" s="89">
        <f>I18+I21</f>
        <v>24000</v>
      </c>
    </row>
    <row r="18" spans="1:9" ht="15" customHeight="1" x14ac:dyDescent="0.25">
      <c r="A18" s="164" t="s">
        <v>80</v>
      </c>
      <c r="B18" s="165"/>
      <c r="C18" s="166"/>
      <c r="D18" s="90" t="s">
        <v>103</v>
      </c>
      <c r="E18" s="91">
        <f t="shared" si="4"/>
        <v>68897</v>
      </c>
      <c r="F18" s="89">
        <f t="shared" si="4"/>
        <v>183300</v>
      </c>
      <c r="G18" s="89">
        <f t="shared" ref="G18:I19" si="5">G19</f>
        <v>2000</v>
      </c>
      <c r="H18" s="89">
        <f t="shared" si="5"/>
        <v>0</v>
      </c>
      <c r="I18" s="89">
        <f t="shared" si="5"/>
        <v>0</v>
      </c>
    </row>
    <row r="19" spans="1:9" ht="27.75" customHeight="1" x14ac:dyDescent="0.25">
      <c r="A19" s="167">
        <v>4</v>
      </c>
      <c r="B19" s="168"/>
      <c r="C19" s="169"/>
      <c r="D19" s="82" t="s">
        <v>12</v>
      </c>
      <c r="E19" s="92">
        <f t="shared" si="4"/>
        <v>68897</v>
      </c>
      <c r="F19" s="93">
        <f t="shared" si="4"/>
        <v>183300</v>
      </c>
      <c r="G19" s="93">
        <f t="shared" si="5"/>
        <v>2000</v>
      </c>
      <c r="H19" s="93">
        <f t="shared" si="5"/>
        <v>0</v>
      </c>
      <c r="I19" s="93">
        <f t="shared" si="5"/>
        <v>0</v>
      </c>
    </row>
    <row r="20" spans="1:9" ht="24.75" customHeight="1" x14ac:dyDescent="0.25">
      <c r="A20" s="158">
        <v>42</v>
      </c>
      <c r="B20" s="159"/>
      <c r="C20" s="160"/>
      <c r="D20" s="82" t="s">
        <v>31</v>
      </c>
      <c r="E20" s="92">
        <v>68897</v>
      </c>
      <c r="F20" s="97">
        <v>183300</v>
      </c>
      <c r="G20" s="97">
        <v>2000</v>
      </c>
      <c r="H20" s="97">
        <v>0</v>
      </c>
      <c r="I20" s="98">
        <v>0</v>
      </c>
    </row>
    <row r="21" spans="1:9" ht="24.75" customHeight="1" x14ac:dyDescent="0.25">
      <c r="A21" s="164" t="s">
        <v>138</v>
      </c>
      <c r="B21" s="165"/>
      <c r="C21" s="166"/>
      <c r="D21" s="109" t="s">
        <v>105</v>
      </c>
      <c r="E21" s="91"/>
      <c r="F21" s="107"/>
      <c r="G21" s="107">
        <f t="shared" ref="G21:I22" si="6">G22</f>
        <v>10000</v>
      </c>
      <c r="H21" s="107">
        <f t="shared" si="6"/>
        <v>24000</v>
      </c>
      <c r="I21" s="110">
        <f t="shared" si="6"/>
        <v>24000</v>
      </c>
    </row>
    <row r="22" spans="1:9" ht="24.75" customHeight="1" x14ac:dyDescent="0.25">
      <c r="A22" s="94">
        <v>4</v>
      </c>
      <c r="B22" s="95"/>
      <c r="C22" s="96"/>
      <c r="D22" s="86" t="s">
        <v>12</v>
      </c>
      <c r="E22" s="92"/>
      <c r="F22" s="97"/>
      <c r="G22" s="97">
        <f t="shared" si="6"/>
        <v>10000</v>
      </c>
      <c r="H22" s="97">
        <f t="shared" si="6"/>
        <v>24000</v>
      </c>
      <c r="I22" s="98">
        <f t="shared" si="6"/>
        <v>24000</v>
      </c>
    </row>
    <row r="23" spans="1:9" ht="24.75" customHeight="1" x14ac:dyDescent="0.25">
      <c r="A23" s="94">
        <v>42</v>
      </c>
      <c r="B23" s="95"/>
      <c r="C23" s="96"/>
      <c r="D23" s="86" t="s">
        <v>31</v>
      </c>
      <c r="E23" s="92"/>
      <c r="F23" s="97"/>
      <c r="G23" s="97">
        <v>10000</v>
      </c>
      <c r="H23" s="97">
        <v>24000</v>
      </c>
      <c r="I23" s="98">
        <v>24000</v>
      </c>
    </row>
    <row r="24" spans="1:9" ht="27.75" customHeight="1" x14ac:dyDescent="0.25">
      <c r="A24" s="161" t="s">
        <v>116</v>
      </c>
      <c r="B24" s="162"/>
      <c r="C24" s="163"/>
      <c r="D24" s="88" t="s">
        <v>139</v>
      </c>
      <c r="E24" s="89">
        <f>E25</f>
        <v>0</v>
      </c>
      <c r="F24" s="89">
        <f>F25</f>
        <v>0</v>
      </c>
      <c r="G24" s="89">
        <f t="shared" ref="G24:I26" si="7">G25</f>
        <v>12500</v>
      </c>
      <c r="H24" s="89">
        <f t="shared" si="7"/>
        <v>24000</v>
      </c>
      <c r="I24" s="89">
        <f t="shared" si="7"/>
        <v>24000</v>
      </c>
    </row>
    <row r="25" spans="1:9" ht="15" customHeight="1" x14ac:dyDescent="0.25">
      <c r="A25" s="164" t="s">
        <v>138</v>
      </c>
      <c r="B25" s="165"/>
      <c r="C25" s="166"/>
      <c r="D25" s="90" t="s">
        <v>104</v>
      </c>
      <c r="E25" s="91"/>
      <c r="F25" s="89">
        <f>F26</f>
        <v>0</v>
      </c>
      <c r="G25" s="89">
        <f t="shared" si="7"/>
        <v>12500</v>
      </c>
      <c r="H25" s="89">
        <f t="shared" si="7"/>
        <v>24000</v>
      </c>
      <c r="I25" s="89">
        <f t="shared" si="7"/>
        <v>24000</v>
      </c>
    </row>
    <row r="26" spans="1:9" ht="38.25" customHeight="1" x14ac:dyDescent="0.25">
      <c r="A26" s="167">
        <v>4</v>
      </c>
      <c r="B26" s="168"/>
      <c r="C26" s="169"/>
      <c r="D26" s="82" t="s">
        <v>12</v>
      </c>
      <c r="E26" s="92"/>
      <c r="F26" s="93">
        <f>F27</f>
        <v>0</v>
      </c>
      <c r="G26" s="93">
        <f t="shared" si="7"/>
        <v>12500</v>
      </c>
      <c r="H26" s="93">
        <v>24000</v>
      </c>
      <c r="I26" s="93">
        <v>24000</v>
      </c>
    </row>
    <row r="27" spans="1:9" ht="38.25" customHeight="1" x14ac:dyDescent="0.25">
      <c r="A27" s="158">
        <v>45</v>
      </c>
      <c r="B27" s="159"/>
      <c r="C27" s="160"/>
      <c r="D27" s="82" t="s">
        <v>117</v>
      </c>
      <c r="E27" s="92"/>
      <c r="F27" s="97"/>
      <c r="G27" s="97">
        <v>12500</v>
      </c>
      <c r="H27" s="97">
        <v>24000</v>
      </c>
      <c r="I27" s="98">
        <v>24000</v>
      </c>
    </row>
    <row r="28" spans="1:9" ht="45.75" customHeight="1" x14ac:dyDescent="0.25">
      <c r="A28" s="161" t="s">
        <v>140</v>
      </c>
      <c r="B28" s="162"/>
      <c r="C28" s="163"/>
      <c r="D28" s="88" t="s">
        <v>141</v>
      </c>
      <c r="E28" s="89">
        <f>E29+E32+E36+E39</f>
        <v>0</v>
      </c>
      <c r="F28" s="89">
        <f>F29+F32+F36+F39</f>
        <v>80.819999999999993</v>
      </c>
      <c r="G28" s="89">
        <f t="shared" ref="G28:I28" si="8">G29+G32+G36+G39</f>
        <v>245395</v>
      </c>
      <c r="H28" s="89">
        <f t="shared" si="8"/>
        <v>120000</v>
      </c>
      <c r="I28" s="89">
        <f t="shared" si="8"/>
        <v>170000</v>
      </c>
    </row>
    <row r="29" spans="1:9" ht="25.5" customHeight="1" x14ac:dyDescent="0.25">
      <c r="A29" s="164" t="s">
        <v>80</v>
      </c>
      <c r="B29" s="165"/>
      <c r="C29" s="166"/>
      <c r="D29" s="90" t="s">
        <v>103</v>
      </c>
      <c r="E29" s="91"/>
      <c r="F29" s="89">
        <f>F30</f>
        <v>0</v>
      </c>
      <c r="G29" s="89">
        <f t="shared" ref="G29:I30" si="9">G30</f>
        <v>100395</v>
      </c>
      <c r="H29" s="89">
        <f t="shared" si="9"/>
        <v>100000</v>
      </c>
      <c r="I29" s="89">
        <f t="shared" si="9"/>
        <v>100000</v>
      </c>
    </row>
    <row r="30" spans="1:9" x14ac:dyDescent="0.25">
      <c r="A30" s="167">
        <v>3</v>
      </c>
      <c r="B30" s="168"/>
      <c r="C30" s="169"/>
      <c r="D30" s="86" t="s">
        <v>10</v>
      </c>
      <c r="E30" s="92"/>
      <c r="F30" s="93">
        <f>F31</f>
        <v>0</v>
      </c>
      <c r="G30" s="93">
        <f t="shared" si="9"/>
        <v>100395</v>
      </c>
      <c r="H30" s="93">
        <f t="shared" si="9"/>
        <v>100000</v>
      </c>
      <c r="I30" s="93">
        <f t="shared" si="9"/>
        <v>100000</v>
      </c>
    </row>
    <row r="31" spans="1:9" ht="15" customHeight="1" x14ac:dyDescent="0.25">
      <c r="A31" s="158">
        <v>32</v>
      </c>
      <c r="B31" s="159"/>
      <c r="C31" s="160"/>
      <c r="D31" s="82" t="s">
        <v>156</v>
      </c>
      <c r="E31" s="92"/>
      <c r="F31" s="97"/>
      <c r="G31" s="97">
        <v>100395</v>
      </c>
      <c r="H31" s="97">
        <v>100000</v>
      </c>
      <c r="I31" s="97">
        <v>100000</v>
      </c>
    </row>
    <row r="32" spans="1:9" ht="24" customHeight="1" x14ac:dyDescent="0.25">
      <c r="A32" s="161" t="s">
        <v>142</v>
      </c>
      <c r="B32" s="162"/>
      <c r="C32" s="163"/>
      <c r="D32" s="111" t="s">
        <v>143</v>
      </c>
      <c r="E32" s="100"/>
      <c r="F32" s="89">
        <f>F34</f>
        <v>0</v>
      </c>
      <c r="G32" s="89">
        <f>G34</f>
        <v>74000</v>
      </c>
      <c r="H32" s="89">
        <f>H34</f>
        <v>0</v>
      </c>
      <c r="I32" s="89">
        <f>I34</f>
        <v>10000</v>
      </c>
    </row>
    <row r="33" spans="1:9" ht="24" customHeight="1" x14ac:dyDescent="0.25">
      <c r="A33" s="164" t="s">
        <v>80</v>
      </c>
      <c r="B33" s="165"/>
      <c r="C33" s="166"/>
      <c r="D33" s="90" t="s">
        <v>103</v>
      </c>
      <c r="E33" s="100"/>
      <c r="F33" s="89"/>
      <c r="G33" s="89">
        <f>G34</f>
        <v>74000</v>
      </c>
      <c r="H33" s="89">
        <v>0</v>
      </c>
      <c r="I33" s="89">
        <f>I34</f>
        <v>10000</v>
      </c>
    </row>
    <row r="34" spans="1:9" x14ac:dyDescent="0.25">
      <c r="A34" s="167">
        <v>4</v>
      </c>
      <c r="B34" s="168"/>
      <c r="C34" s="169"/>
      <c r="D34" s="87" t="s">
        <v>10</v>
      </c>
      <c r="E34" s="101"/>
      <c r="F34" s="93">
        <f>F35</f>
        <v>0</v>
      </c>
      <c r="G34" s="93">
        <f t="shared" ref="G34:I34" si="10">G35</f>
        <v>74000</v>
      </c>
      <c r="H34" s="93">
        <f t="shared" si="10"/>
        <v>0</v>
      </c>
      <c r="I34" s="93">
        <f t="shared" si="10"/>
        <v>10000</v>
      </c>
    </row>
    <row r="35" spans="1:9" ht="25.5" x14ac:dyDescent="0.25">
      <c r="A35" s="158">
        <v>42</v>
      </c>
      <c r="B35" s="159"/>
      <c r="C35" s="160"/>
      <c r="D35" s="86" t="s">
        <v>31</v>
      </c>
      <c r="E35" s="101"/>
      <c r="F35" s="97"/>
      <c r="G35" s="97">
        <v>74000</v>
      </c>
      <c r="H35" s="97">
        <v>0</v>
      </c>
      <c r="I35" s="97">
        <v>10000</v>
      </c>
    </row>
    <row r="36" spans="1:9" ht="15" customHeight="1" x14ac:dyDescent="0.25">
      <c r="A36" s="164" t="s">
        <v>121</v>
      </c>
      <c r="B36" s="165"/>
      <c r="C36" s="166"/>
      <c r="D36" s="99" t="s">
        <v>81</v>
      </c>
      <c r="E36" s="100"/>
      <c r="F36" s="89">
        <f>F37</f>
        <v>80.819999999999993</v>
      </c>
      <c r="G36" s="89">
        <f t="shared" ref="G36:I37" si="11">G37</f>
        <v>0</v>
      </c>
      <c r="H36" s="89">
        <f t="shared" si="11"/>
        <v>0</v>
      </c>
      <c r="I36" s="89">
        <f t="shared" si="11"/>
        <v>0</v>
      </c>
    </row>
    <row r="37" spans="1:9" ht="15" customHeight="1" x14ac:dyDescent="0.25">
      <c r="A37" s="167">
        <v>4</v>
      </c>
      <c r="B37" s="168"/>
      <c r="C37" s="169"/>
      <c r="D37" s="87" t="s">
        <v>10</v>
      </c>
      <c r="E37" s="101"/>
      <c r="F37" s="93">
        <f>F38</f>
        <v>80.819999999999993</v>
      </c>
      <c r="G37" s="93">
        <f t="shared" si="11"/>
        <v>0</v>
      </c>
      <c r="H37" s="93">
        <f t="shared" si="11"/>
        <v>0</v>
      </c>
      <c r="I37" s="93">
        <f t="shared" si="11"/>
        <v>0</v>
      </c>
    </row>
    <row r="38" spans="1:9" x14ac:dyDescent="0.25">
      <c r="A38" s="158">
        <v>42</v>
      </c>
      <c r="B38" s="159"/>
      <c r="C38" s="160"/>
      <c r="D38" s="82" t="s">
        <v>11</v>
      </c>
      <c r="E38" s="101"/>
      <c r="F38" s="97">
        <v>80.819999999999993</v>
      </c>
      <c r="G38" s="97">
        <v>0</v>
      </c>
      <c r="H38" s="97">
        <v>0</v>
      </c>
      <c r="I38" s="97">
        <v>0</v>
      </c>
    </row>
    <row r="39" spans="1:9" ht="33.75" customHeight="1" x14ac:dyDescent="0.25">
      <c r="A39" s="161" t="s">
        <v>145</v>
      </c>
      <c r="B39" s="162"/>
      <c r="C39" s="163"/>
      <c r="D39" s="88" t="s">
        <v>144</v>
      </c>
      <c r="E39" s="100"/>
      <c r="F39" s="89">
        <f>F41</f>
        <v>0</v>
      </c>
      <c r="G39" s="89">
        <f>G41</f>
        <v>71000</v>
      </c>
      <c r="H39" s="89">
        <f>H41</f>
        <v>20000</v>
      </c>
      <c r="I39" s="89">
        <f>I41</f>
        <v>60000</v>
      </c>
    </row>
    <row r="40" spans="1:9" ht="33.75" customHeight="1" x14ac:dyDescent="0.25">
      <c r="A40" s="164" t="s">
        <v>80</v>
      </c>
      <c r="B40" s="165"/>
      <c r="C40" s="166"/>
      <c r="D40" s="90" t="s">
        <v>103</v>
      </c>
      <c r="E40" s="100"/>
      <c r="F40" s="89">
        <f>F41</f>
        <v>0</v>
      </c>
      <c r="G40" s="89">
        <f>G41</f>
        <v>71000</v>
      </c>
      <c r="H40" s="89">
        <f>H41</f>
        <v>20000</v>
      </c>
      <c r="I40" s="89">
        <f>I41</f>
        <v>60000</v>
      </c>
    </row>
    <row r="41" spans="1:9" ht="25.5" x14ac:dyDescent="0.25">
      <c r="A41" s="167">
        <v>4</v>
      </c>
      <c r="B41" s="168"/>
      <c r="C41" s="169"/>
      <c r="D41" s="86" t="s">
        <v>12</v>
      </c>
      <c r="E41" s="101"/>
      <c r="F41" s="93">
        <f>F42</f>
        <v>0</v>
      </c>
      <c r="G41" s="93">
        <f t="shared" ref="G41:I41" si="12">G42</f>
        <v>71000</v>
      </c>
      <c r="H41" s="93">
        <f t="shared" si="12"/>
        <v>20000</v>
      </c>
      <c r="I41" s="93">
        <f t="shared" si="12"/>
        <v>60000</v>
      </c>
    </row>
    <row r="42" spans="1:9" ht="25.5" x14ac:dyDescent="0.25">
      <c r="A42" s="158">
        <v>45</v>
      </c>
      <c r="B42" s="159"/>
      <c r="C42" s="160"/>
      <c r="D42" s="86" t="s">
        <v>117</v>
      </c>
      <c r="E42" s="102"/>
      <c r="F42" s="97">
        <v>0</v>
      </c>
      <c r="G42" s="97">
        <v>71000</v>
      </c>
      <c r="H42" s="97">
        <v>20000</v>
      </c>
      <c r="I42" s="97">
        <v>60000</v>
      </c>
    </row>
    <row r="43" spans="1:9" ht="27.75" customHeight="1" x14ac:dyDescent="0.25">
      <c r="A43" s="161" t="s">
        <v>118</v>
      </c>
      <c r="B43" s="162"/>
      <c r="C43" s="163"/>
      <c r="D43" s="103" t="s">
        <v>120</v>
      </c>
      <c r="E43" s="89">
        <f>E44+E52+E55</f>
        <v>1948503</v>
      </c>
      <c r="F43" s="89">
        <f>F44+F49+F52+F55</f>
        <v>2406188.4900000002</v>
      </c>
      <c r="G43" s="89">
        <f>G44+G49+G52+G55</f>
        <v>2149403</v>
      </c>
      <c r="H43" s="89">
        <f>H44+H49+H52+H55</f>
        <v>2146329</v>
      </c>
      <c r="I43" s="89">
        <f>I44+I49+I52+I55</f>
        <v>2146329</v>
      </c>
    </row>
    <row r="44" spans="1:9" ht="15" customHeight="1" x14ac:dyDescent="0.25">
      <c r="A44" s="164" t="s">
        <v>85</v>
      </c>
      <c r="B44" s="165"/>
      <c r="C44" s="166"/>
      <c r="D44" s="104" t="s">
        <v>104</v>
      </c>
      <c r="E44" s="113">
        <f>E45</f>
        <v>1943163</v>
      </c>
      <c r="F44" s="89">
        <f>F45</f>
        <v>2398612</v>
      </c>
      <c r="G44" s="89">
        <f t="shared" ref="G44:I44" si="13">G45</f>
        <v>2143329</v>
      </c>
      <c r="H44" s="89">
        <f t="shared" si="13"/>
        <v>2143329</v>
      </c>
      <c r="I44" s="89">
        <f t="shared" si="13"/>
        <v>2143329</v>
      </c>
    </row>
    <row r="45" spans="1:9" x14ac:dyDescent="0.25">
      <c r="A45" s="167">
        <v>3</v>
      </c>
      <c r="B45" s="168"/>
      <c r="C45" s="169"/>
      <c r="D45" s="70" t="s">
        <v>10</v>
      </c>
      <c r="E45" s="112">
        <f>E46+E47+E48</f>
        <v>1943163</v>
      </c>
      <c r="F45" s="93">
        <f>F46+F47+F48</f>
        <v>2398612</v>
      </c>
      <c r="G45" s="93">
        <f>G46+G47+G48</f>
        <v>2143329</v>
      </c>
      <c r="H45" s="93">
        <f>H46+H47+H48</f>
        <v>2143329</v>
      </c>
      <c r="I45" s="93">
        <f>I46+I47+I48</f>
        <v>2143329</v>
      </c>
    </row>
    <row r="46" spans="1:9" x14ac:dyDescent="0.25">
      <c r="A46" s="158">
        <v>31</v>
      </c>
      <c r="B46" s="159"/>
      <c r="C46" s="160"/>
      <c r="D46" s="105" t="s">
        <v>11</v>
      </c>
      <c r="E46" s="112">
        <v>1670501</v>
      </c>
      <c r="F46" s="97">
        <v>2024833</v>
      </c>
      <c r="G46" s="97">
        <v>1874825</v>
      </c>
      <c r="H46" s="97">
        <v>1874825</v>
      </c>
      <c r="I46" s="97">
        <v>1874825</v>
      </c>
    </row>
    <row r="47" spans="1:9" x14ac:dyDescent="0.25">
      <c r="A47" s="94">
        <v>32</v>
      </c>
      <c r="B47" s="95"/>
      <c r="C47" s="96"/>
      <c r="D47" s="105" t="s">
        <v>23</v>
      </c>
      <c r="E47" s="112">
        <v>202047</v>
      </c>
      <c r="F47" s="97">
        <v>288579</v>
      </c>
      <c r="G47" s="97">
        <v>183304</v>
      </c>
      <c r="H47" s="97">
        <v>183304</v>
      </c>
      <c r="I47" s="97">
        <v>183304</v>
      </c>
    </row>
    <row r="48" spans="1:9" ht="38.25" x14ac:dyDescent="0.25">
      <c r="A48" s="158">
        <v>37</v>
      </c>
      <c r="B48" s="159"/>
      <c r="C48" s="160"/>
      <c r="D48" s="105" t="s">
        <v>125</v>
      </c>
      <c r="E48" s="112">
        <v>70615</v>
      </c>
      <c r="F48" s="97">
        <v>85200</v>
      </c>
      <c r="G48" s="97">
        <v>85200</v>
      </c>
      <c r="H48" s="97">
        <v>85200</v>
      </c>
      <c r="I48" s="97">
        <v>85200</v>
      </c>
    </row>
    <row r="49" spans="1:9" ht="15" customHeight="1" x14ac:dyDescent="0.25">
      <c r="A49" s="164" t="s">
        <v>126</v>
      </c>
      <c r="B49" s="165"/>
      <c r="C49" s="166"/>
      <c r="D49" s="104" t="s">
        <v>127</v>
      </c>
      <c r="E49" s="113"/>
      <c r="F49" s="89">
        <f>F50</f>
        <v>2110.4899999999998</v>
      </c>
      <c r="G49" s="89">
        <f t="shared" ref="G49:I50" si="14">G50</f>
        <v>0</v>
      </c>
      <c r="H49" s="89">
        <f t="shared" si="14"/>
        <v>0</v>
      </c>
      <c r="I49" s="89">
        <f t="shared" si="14"/>
        <v>0</v>
      </c>
    </row>
    <row r="50" spans="1:9" x14ac:dyDescent="0.25">
      <c r="A50" s="167">
        <v>3</v>
      </c>
      <c r="B50" s="168"/>
      <c r="C50" s="169"/>
      <c r="D50" s="70" t="s">
        <v>10</v>
      </c>
      <c r="E50" s="112"/>
      <c r="F50" s="93">
        <f>F51</f>
        <v>2110.4899999999998</v>
      </c>
      <c r="G50" s="93">
        <f t="shared" si="14"/>
        <v>0</v>
      </c>
      <c r="H50" s="93">
        <f t="shared" si="14"/>
        <v>0</v>
      </c>
      <c r="I50" s="93">
        <f t="shared" si="14"/>
        <v>0</v>
      </c>
    </row>
    <row r="51" spans="1:9" x14ac:dyDescent="0.25">
      <c r="A51" s="158">
        <v>32</v>
      </c>
      <c r="B51" s="159"/>
      <c r="C51" s="160"/>
      <c r="D51" s="105" t="s">
        <v>23</v>
      </c>
      <c r="E51" s="112"/>
      <c r="F51" s="97">
        <v>2110.4899999999998</v>
      </c>
      <c r="G51" s="97">
        <v>0</v>
      </c>
      <c r="H51" s="97">
        <v>0</v>
      </c>
      <c r="I51" s="97">
        <v>0</v>
      </c>
    </row>
    <row r="52" spans="1:9" ht="15" customHeight="1" x14ac:dyDescent="0.25">
      <c r="A52" s="164" t="s">
        <v>119</v>
      </c>
      <c r="B52" s="165"/>
      <c r="C52" s="166"/>
      <c r="D52" s="104" t="s">
        <v>106</v>
      </c>
      <c r="E52" s="113">
        <f>E53</f>
        <v>2024</v>
      </c>
      <c r="F52" s="89">
        <f>F53</f>
        <v>4402</v>
      </c>
      <c r="G52" s="89">
        <f t="shared" ref="G52:I53" si="15">G53</f>
        <v>3000</v>
      </c>
      <c r="H52" s="89">
        <f t="shared" si="15"/>
        <v>3000</v>
      </c>
      <c r="I52" s="89">
        <f t="shared" si="15"/>
        <v>3000</v>
      </c>
    </row>
    <row r="53" spans="1:9" x14ac:dyDescent="0.25">
      <c r="A53" s="167">
        <v>3</v>
      </c>
      <c r="B53" s="168"/>
      <c r="C53" s="169"/>
      <c r="D53" s="70" t="s">
        <v>10</v>
      </c>
      <c r="E53" s="112">
        <f>E54</f>
        <v>2024</v>
      </c>
      <c r="F53" s="93">
        <f>F54</f>
        <v>4402</v>
      </c>
      <c r="G53" s="93">
        <f t="shared" si="15"/>
        <v>3000</v>
      </c>
      <c r="H53" s="93">
        <f t="shared" si="15"/>
        <v>3000</v>
      </c>
      <c r="I53" s="93">
        <f t="shared" si="15"/>
        <v>3000</v>
      </c>
    </row>
    <row r="54" spans="1:9" x14ac:dyDescent="0.25">
      <c r="A54" s="158">
        <v>32</v>
      </c>
      <c r="B54" s="159"/>
      <c r="C54" s="160"/>
      <c r="D54" s="105" t="s">
        <v>23</v>
      </c>
      <c r="E54" s="112">
        <v>2024</v>
      </c>
      <c r="F54" s="97">
        <v>4402</v>
      </c>
      <c r="G54" s="97">
        <v>3000</v>
      </c>
      <c r="H54" s="97">
        <v>3000</v>
      </c>
      <c r="I54" s="97">
        <v>3000</v>
      </c>
    </row>
    <row r="55" spans="1:9" ht="15" customHeight="1" x14ac:dyDescent="0.25">
      <c r="A55" s="164" t="s">
        <v>176</v>
      </c>
      <c r="B55" s="165"/>
      <c r="C55" s="166"/>
      <c r="D55" s="104" t="s">
        <v>146</v>
      </c>
      <c r="E55" s="113">
        <f>E56</f>
        <v>3316</v>
      </c>
      <c r="F55" s="89">
        <f>F56</f>
        <v>1064</v>
      </c>
      <c r="G55" s="89">
        <f t="shared" ref="G55:I56" si="16">G56</f>
        <v>3074</v>
      </c>
      <c r="H55" s="89">
        <f t="shared" si="16"/>
        <v>0</v>
      </c>
      <c r="I55" s="89">
        <f t="shared" si="16"/>
        <v>0</v>
      </c>
    </row>
    <row r="56" spans="1:9" x14ac:dyDescent="0.25">
      <c r="A56" s="167">
        <v>3</v>
      </c>
      <c r="B56" s="168"/>
      <c r="C56" s="169"/>
      <c r="D56" s="70" t="s">
        <v>10</v>
      </c>
      <c r="E56" s="112">
        <f>E57</f>
        <v>3316</v>
      </c>
      <c r="F56" s="93">
        <f>F57</f>
        <v>1064</v>
      </c>
      <c r="G56" s="93">
        <f t="shared" si="16"/>
        <v>3074</v>
      </c>
      <c r="H56" s="93">
        <f t="shared" si="16"/>
        <v>0</v>
      </c>
      <c r="I56" s="93">
        <f t="shared" si="16"/>
        <v>0</v>
      </c>
    </row>
    <row r="57" spans="1:9" x14ac:dyDescent="0.25">
      <c r="A57" s="158">
        <v>32</v>
      </c>
      <c r="B57" s="159"/>
      <c r="C57" s="160"/>
      <c r="D57" s="105" t="s">
        <v>23</v>
      </c>
      <c r="E57" s="112">
        <v>3316</v>
      </c>
      <c r="F57" s="97">
        <v>1064</v>
      </c>
      <c r="G57" s="97">
        <v>3074</v>
      </c>
      <c r="H57" s="97"/>
      <c r="I57" s="97"/>
    </row>
    <row r="58" spans="1:9" ht="25.5" customHeight="1" x14ac:dyDescent="0.25">
      <c r="A58" s="161" t="s">
        <v>128</v>
      </c>
      <c r="B58" s="162"/>
      <c r="C58" s="163"/>
      <c r="D58" s="103" t="s">
        <v>129</v>
      </c>
      <c r="E58" s="89">
        <f>E59+E62+E65</f>
        <v>2195</v>
      </c>
      <c r="F58" s="89">
        <f>F59+F62+F65</f>
        <v>641.62999999999988</v>
      </c>
      <c r="G58" s="89">
        <f>G59+G62+G65</f>
        <v>5239.1799999999994</v>
      </c>
      <c r="H58" s="89">
        <f>H59+H62+H65</f>
        <v>390.82</v>
      </c>
      <c r="I58" s="89">
        <f>I59+I62+I65</f>
        <v>390.82</v>
      </c>
    </row>
    <row r="59" spans="1:9" ht="15" customHeight="1" x14ac:dyDescent="0.25">
      <c r="A59" s="164" t="s">
        <v>85</v>
      </c>
      <c r="B59" s="165"/>
      <c r="C59" s="166"/>
      <c r="D59" s="104" t="s">
        <v>105</v>
      </c>
      <c r="E59" s="100">
        <f>E60</f>
        <v>310</v>
      </c>
      <c r="F59" s="89">
        <f>F60</f>
        <v>310</v>
      </c>
      <c r="G59" s="89">
        <f t="shared" ref="G59:I60" si="17">G60</f>
        <v>310</v>
      </c>
      <c r="H59" s="89">
        <f t="shared" si="17"/>
        <v>310</v>
      </c>
      <c r="I59" s="89">
        <f t="shared" si="17"/>
        <v>310</v>
      </c>
    </row>
    <row r="60" spans="1:9" ht="25.5" x14ac:dyDescent="0.25">
      <c r="A60" s="167">
        <v>4</v>
      </c>
      <c r="B60" s="168"/>
      <c r="C60" s="169"/>
      <c r="D60" s="70" t="s">
        <v>12</v>
      </c>
      <c r="E60" s="101">
        <f>E61</f>
        <v>310</v>
      </c>
      <c r="F60" s="93">
        <f>F61</f>
        <v>310</v>
      </c>
      <c r="G60" s="93">
        <f t="shared" si="17"/>
        <v>310</v>
      </c>
      <c r="H60" s="93">
        <f t="shared" si="17"/>
        <v>310</v>
      </c>
      <c r="I60" s="93">
        <f t="shared" si="17"/>
        <v>310</v>
      </c>
    </row>
    <row r="61" spans="1:9" ht="25.5" x14ac:dyDescent="0.25">
      <c r="A61" s="158">
        <v>42</v>
      </c>
      <c r="B61" s="159"/>
      <c r="C61" s="160"/>
      <c r="D61" s="81" t="s">
        <v>31</v>
      </c>
      <c r="E61" s="101">
        <v>310</v>
      </c>
      <c r="F61" s="97">
        <v>310</v>
      </c>
      <c r="G61" s="97">
        <v>310</v>
      </c>
      <c r="H61" s="97">
        <v>310</v>
      </c>
      <c r="I61" s="97">
        <v>310</v>
      </c>
    </row>
    <row r="62" spans="1:9" ht="15" customHeight="1" x14ac:dyDescent="0.25">
      <c r="A62" s="164" t="s">
        <v>177</v>
      </c>
      <c r="B62" s="165"/>
      <c r="C62" s="166"/>
      <c r="D62" s="104" t="s">
        <v>122</v>
      </c>
      <c r="E62" s="100">
        <f>E63</f>
        <v>1885</v>
      </c>
      <c r="F62" s="89">
        <f>F63</f>
        <v>250.81</v>
      </c>
      <c r="G62" s="89">
        <f t="shared" ref="G62:I63" si="18">G63</f>
        <v>4848.3599999999997</v>
      </c>
      <c r="H62" s="89">
        <f t="shared" si="18"/>
        <v>0</v>
      </c>
      <c r="I62" s="89">
        <f t="shared" si="18"/>
        <v>0</v>
      </c>
    </row>
    <row r="63" spans="1:9" ht="25.5" x14ac:dyDescent="0.25">
      <c r="A63" s="167">
        <v>4</v>
      </c>
      <c r="B63" s="168"/>
      <c r="C63" s="169"/>
      <c r="D63" s="70" t="s">
        <v>12</v>
      </c>
      <c r="E63" s="101">
        <f>E64</f>
        <v>1885</v>
      </c>
      <c r="F63" s="93">
        <f>F64</f>
        <v>250.81</v>
      </c>
      <c r="G63" s="93">
        <f t="shared" si="18"/>
        <v>4848.3599999999997</v>
      </c>
      <c r="H63" s="93">
        <f t="shared" si="18"/>
        <v>0</v>
      </c>
      <c r="I63" s="93">
        <f t="shared" si="18"/>
        <v>0</v>
      </c>
    </row>
    <row r="64" spans="1:9" ht="25.5" x14ac:dyDescent="0.25">
      <c r="A64" s="158">
        <v>42</v>
      </c>
      <c r="B64" s="159"/>
      <c r="C64" s="160"/>
      <c r="D64" s="81" t="s">
        <v>31</v>
      </c>
      <c r="E64" s="101">
        <v>1885</v>
      </c>
      <c r="F64" s="97">
        <v>250.81</v>
      </c>
      <c r="G64" s="97">
        <v>4848.3599999999997</v>
      </c>
      <c r="H64" s="97">
        <v>0</v>
      </c>
      <c r="I64" s="97">
        <v>0</v>
      </c>
    </row>
    <row r="65" spans="1:9" ht="15" customHeight="1" x14ac:dyDescent="0.25">
      <c r="A65" s="164" t="s">
        <v>147</v>
      </c>
      <c r="B65" s="165"/>
      <c r="C65" s="166"/>
      <c r="D65" s="104" t="s">
        <v>107</v>
      </c>
      <c r="E65" s="100"/>
      <c r="F65" s="89">
        <f>F66</f>
        <v>80.819999999999993</v>
      </c>
      <c r="G65" s="89">
        <f t="shared" ref="G65:I66" si="19">G66</f>
        <v>80.819999999999993</v>
      </c>
      <c r="H65" s="89">
        <f t="shared" si="19"/>
        <v>80.819999999999993</v>
      </c>
      <c r="I65" s="89">
        <f t="shared" si="19"/>
        <v>80.819999999999993</v>
      </c>
    </row>
    <row r="66" spans="1:9" ht="25.5" x14ac:dyDescent="0.25">
      <c r="A66" s="167">
        <v>4</v>
      </c>
      <c r="B66" s="168"/>
      <c r="C66" s="169"/>
      <c r="D66" s="70" t="s">
        <v>12</v>
      </c>
      <c r="E66" s="101"/>
      <c r="F66" s="93">
        <f>F67</f>
        <v>80.819999999999993</v>
      </c>
      <c r="G66" s="93">
        <f t="shared" si="19"/>
        <v>80.819999999999993</v>
      </c>
      <c r="H66" s="93">
        <f t="shared" si="19"/>
        <v>80.819999999999993</v>
      </c>
      <c r="I66" s="93">
        <f t="shared" si="19"/>
        <v>80.819999999999993</v>
      </c>
    </row>
    <row r="67" spans="1:9" ht="25.5" x14ac:dyDescent="0.25">
      <c r="A67" s="158">
        <v>42</v>
      </c>
      <c r="B67" s="159"/>
      <c r="C67" s="160"/>
      <c r="D67" s="81" t="s">
        <v>31</v>
      </c>
      <c r="E67" s="101"/>
      <c r="F67" s="97">
        <v>80.819999999999993</v>
      </c>
      <c r="G67" s="97">
        <v>80.819999999999993</v>
      </c>
      <c r="H67" s="97">
        <v>80.819999999999993</v>
      </c>
      <c r="I67" s="97">
        <v>80.819999999999993</v>
      </c>
    </row>
    <row r="68" spans="1:9" ht="25.5" customHeight="1" x14ac:dyDescent="0.25">
      <c r="A68" s="161" t="s">
        <v>109</v>
      </c>
      <c r="B68" s="162"/>
      <c r="C68" s="163"/>
      <c r="D68" s="88" t="s">
        <v>130</v>
      </c>
      <c r="E68" s="89">
        <f>E69+E73+E77+E87+E92</f>
        <v>131744</v>
      </c>
      <c r="F68" s="89">
        <f>F69+F73+F77+F87+F92</f>
        <v>127664.26000000001</v>
      </c>
      <c r="G68" s="89">
        <f>G69+G73+G77+G87+G92</f>
        <v>516000</v>
      </c>
      <c r="H68" s="89">
        <f>H69+H73+H77+H87+H92+H105</f>
        <v>516000</v>
      </c>
      <c r="I68" s="89">
        <f>I69+I73+I77+I87+I92+I105</f>
        <v>516000</v>
      </c>
    </row>
    <row r="69" spans="1:9" ht="15" customHeight="1" x14ac:dyDescent="0.25">
      <c r="A69" s="161" t="s">
        <v>131</v>
      </c>
      <c r="B69" s="162"/>
      <c r="C69" s="163"/>
      <c r="D69" s="106" t="s">
        <v>132</v>
      </c>
      <c r="E69" s="89">
        <f>E70</f>
        <v>0</v>
      </c>
      <c r="F69" s="89">
        <f>F70</f>
        <v>6000</v>
      </c>
      <c r="G69" s="89">
        <f t="shared" ref="F69:I71" si="20">G70</f>
        <v>1000</v>
      </c>
      <c r="H69" s="89">
        <f t="shared" si="20"/>
        <v>1000</v>
      </c>
      <c r="I69" s="89">
        <f t="shared" si="20"/>
        <v>1000</v>
      </c>
    </row>
    <row r="70" spans="1:9" ht="15" customHeight="1" x14ac:dyDescent="0.25">
      <c r="A70" s="164" t="s">
        <v>80</v>
      </c>
      <c r="B70" s="165"/>
      <c r="C70" s="166"/>
      <c r="D70" s="99" t="s">
        <v>103</v>
      </c>
      <c r="E70" s="100"/>
      <c r="F70" s="107">
        <f>F71</f>
        <v>6000</v>
      </c>
      <c r="G70" s="107">
        <f t="shared" si="20"/>
        <v>1000</v>
      </c>
      <c r="H70" s="107">
        <f t="shared" si="20"/>
        <v>1000</v>
      </c>
      <c r="I70" s="107">
        <f t="shared" si="20"/>
        <v>1000</v>
      </c>
    </row>
    <row r="71" spans="1:9" x14ac:dyDescent="0.25">
      <c r="A71" s="167">
        <v>3</v>
      </c>
      <c r="B71" s="168"/>
      <c r="C71" s="169"/>
      <c r="D71" s="87" t="s">
        <v>10</v>
      </c>
      <c r="E71" s="101"/>
      <c r="F71" s="93">
        <f t="shared" si="20"/>
        <v>6000</v>
      </c>
      <c r="G71" s="93">
        <f t="shared" si="20"/>
        <v>1000</v>
      </c>
      <c r="H71" s="93">
        <f t="shared" si="20"/>
        <v>1000</v>
      </c>
      <c r="I71" s="93">
        <f t="shared" si="20"/>
        <v>1000</v>
      </c>
    </row>
    <row r="72" spans="1:9" x14ac:dyDescent="0.25">
      <c r="A72" s="158">
        <v>32</v>
      </c>
      <c r="B72" s="159"/>
      <c r="C72" s="160"/>
      <c r="D72" s="82" t="s">
        <v>23</v>
      </c>
      <c r="E72" s="101"/>
      <c r="F72" s="97">
        <v>6000</v>
      </c>
      <c r="G72" s="97">
        <v>1000</v>
      </c>
      <c r="H72" s="97">
        <v>1000</v>
      </c>
      <c r="I72" s="97">
        <v>1000</v>
      </c>
    </row>
    <row r="73" spans="1:9" ht="30.75" customHeight="1" x14ac:dyDescent="0.25">
      <c r="A73" s="161" t="s">
        <v>133</v>
      </c>
      <c r="B73" s="162"/>
      <c r="C73" s="163"/>
      <c r="D73" s="106" t="s">
        <v>134</v>
      </c>
      <c r="E73" s="89">
        <f t="shared" ref="E73:F75" si="21">E74</f>
        <v>359</v>
      </c>
      <c r="F73" s="89">
        <f t="shared" si="21"/>
        <v>1000</v>
      </c>
      <c r="G73" s="89">
        <f t="shared" ref="G73:I74" si="22">G74</f>
        <v>2000</v>
      </c>
      <c r="H73" s="89">
        <f t="shared" si="22"/>
        <v>2000</v>
      </c>
      <c r="I73" s="89">
        <f t="shared" si="22"/>
        <v>2000</v>
      </c>
    </row>
    <row r="74" spans="1:9" ht="15" customHeight="1" x14ac:dyDescent="0.25">
      <c r="A74" s="164" t="s">
        <v>80</v>
      </c>
      <c r="B74" s="165"/>
      <c r="C74" s="166"/>
      <c r="D74" s="99" t="s">
        <v>103</v>
      </c>
      <c r="E74" s="100">
        <f t="shared" si="21"/>
        <v>359</v>
      </c>
      <c r="F74" s="107">
        <f t="shared" si="21"/>
        <v>1000</v>
      </c>
      <c r="G74" s="107">
        <f t="shared" si="22"/>
        <v>2000</v>
      </c>
      <c r="H74" s="107">
        <f t="shared" si="22"/>
        <v>2000</v>
      </c>
      <c r="I74" s="107">
        <f t="shared" si="22"/>
        <v>2000</v>
      </c>
    </row>
    <row r="75" spans="1:9" x14ac:dyDescent="0.25">
      <c r="A75" s="167">
        <v>3</v>
      </c>
      <c r="B75" s="168"/>
      <c r="C75" s="169"/>
      <c r="D75" s="87" t="s">
        <v>10</v>
      </c>
      <c r="E75" s="101">
        <f t="shared" si="21"/>
        <v>359</v>
      </c>
      <c r="F75" s="93">
        <f t="shared" si="21"/>
        <v>1000</v>
      </c>
      <c r="G75" s="93">
        <f>G76</f>
        <v>2000</v>
      </c>
      <c r="H75" s="93">
        <f>H76</f>
        <v>2000</v>
      </c>
      <c r="I75" s="93">
        <f>I76</f>
        <v>2000</v>
      </c>
    </row>
    <row r="76" spans="1:9" x14ac:dyDescent="0.25">
      <c r="A76" s="158">
        <v>37</v>
      </c>
      <c r="B76" s="159"/>
      <c r="C76" s="160"/>
      <c r="D76" s="82" t="s">
        <v>148</v>
      </c>
      <c r="E76" s="101">
        <v>359</v>
      </c>
      <c r="F76" s="97">
        <v>1000</v>
      </c>
      <c r="G76" s="97">
        <v>2000</v>
      </c>
      <c r="H76" s="97">
        <v>2000</v>
      </c>
      <c r="I76" s="97">
        <v>2000</v>
      </c>
    </row>
    <row r="77" spans="1:9" ht="25.5" customHeight="1" x14ac:dyDescent="0.25">
      <c r="A77" s="161" t="s">
        <v>135</v>
      </c>
      <c r="B77" s="162"/>
      <c r="C77" s="163"/>
      <c r="D77" s="106" t="s">
        <v>136</v>
      </c>
      <c r="E77" s="89">
        <f>E78+E81+E84</f>
        <v>3174</v>
      </c>
      <c r="F77" s="89">
        <f>F78</f>
        <v>1361</v>
      </c>
      <c r="G77" s="89">
        <f>G78+G81+G84</f>
        <v>4000</v>
      </c>
      <c r="H77" s="89">
        <f t="shared" ref="H77:I77" si="23">H78+H81+H84</f>
        <v>4000</v>
      </c>
      <c r="I77" s="89">
        <f t="shared" si="23"/>
        <v>4000</v>
      </c>
    </row>
    <row r="78" spans="1:9" ht="15" customHeight="1" x14ac:dyDescent="0.25">
      <c r="A78" s="164" t="s">
        <v>80</v>
      </c>
      <c r="B78" s="165"/>
      <c r="C78" s="166"/>
      <c r="D78" s="99" t="s">
        <v>103</v>
      </c>
      <c r="E78" s="100">
        <f>E79</f>
        <v>1670</v>
      </c>
      <c r="F78" s="89">
        <f>F79</f>
        <v>1361</v>
      </c>
      <c r="G78" s="89">
        <f t="shared" ref="G78:I79" si="24">G79</f>
        <v>1950</v>
      </c>
      <c r="H78" s="89">
        <f t="shared" si="24"/>
        <v>1950</v>
      </c>
      <c r="I78" s="89">
        <f t="shared" si="24"/>
        <v>1950</v>
      </c>
    </row>
    <row r="79" spans="1:9" x14ac:dyDescent="0.25">
      <c r="A79" s="167">
        <v>3</v>
      </c>
      <c r="B79" s="168"/>
      <c r="C79" s="169"/>
      <c r="D79" s="87" t="s">
        <v>10</v>
      </c>
      <c r="E79" s="101">
        <f>E80</f>
        <v>1670</v>
      </c>
      <c r="F79" s="93">
        <f>F80</f>
        <v>1361</v>
      </c>
      <c r="G79" s="93">
        <f t="shared" si="24"/>
        <v>1950</v>
      </c>
      <c r="H79" s="93">
        <f t="shared" si="24"/>
        <v>1950</v>
      </c>
      <c r="I79" s="93">
        <f t="shared" si="24"/>
        <v>1950</v>
      </c>
    </row>
    <row r="80" spans="1:9" x14ac:dyDescent="0.25">
      <c r="A80" s="158">
        <v>32</v>
      </c>
      <c r="B80" s="159"/>
      <c r="C80" s="160"/>
      <c r="D80" s="82" t="s">
        <v>23</v>
      </c>
      <c r="E80" s="101">
        <v>1670</v>
      </c>
      <c r="F80" s="97">
        <v>1361</v>
      </c>
      <c r="G80" s="97">
        <v>1950</v>
      </c>
      <c r="H80" s="97">
        <v>1950</v>
      </c>
      <c r="I80" s="97">
        <v>1950</v>
      </c>
    </row>
    <row r="81" spans="1:9" ht="15" customHeight="1" x14ac:dyDescent="0.25">
      <c r="A81" s="164" t="s">
        <v>123</v>
      </c>
      <c r="B81" s="165"/>
      <c r="C81" s="166"/>
      <c r="D81" s="99" t="s">
        <v>124</v>
      </c>
      <c r="E81" s="100">
        <f>E82</f>
        <v>1408</v>
      </c>
      <c r="F81" s="89">
        <f>F82</f>
        <v>0</v>
      </c>
      <c r="G81" s="89">
        <f t="shared" ref="G81:I82" si="25">G82</f>
        <v>2050</v>
      </c>
      <c r="H81" s="89">
        <f t="shared" si="25"/>
        <v>2050</v>
      </c>
      <c r="I81" s="89">
        <f t="shared" si="25"/>
        <v>2050</v>
      </c>
    </row>
    <row r="82" spans="1:9" x14ac:dyDescent="0.25">
      <c r="A82" s="167">
        <v>3</v>
      </c>
      <c r="B82" s="168"/>
      <c r="C82" s="169"/>
      <c r="D82" s="87" t="s">
        <v>10</v>
      </c>
      <c r="E82" s="101">
        <f>E83</f>
        <v>1408</v>
      </c>
      <c r="F82" s="93">
        <f>F83</f>
        <v>0</v>
      </c>
      <c r="G82" s="93">
        <f t="shared" si="25"/>
        <v>2050</v>
      </c>
      <c r="H82" s="93">
        <f t="shared" si="25"/>
        <v>2050</v>
      </c>
      <c r="I82" s="93">
        <f t="shared" si="25"/>
        <v>2050</v>
      </c>
    </row>
    <row r="83" spans="1:9" x14ac:dyDescent="0.25">
      <c r="A83" s="158">
        <v>32</v>
      </c>
      <c r="B83" s="159"/>
      <c r="C83" s="160"/>
      <c r="D83" s="82" t="s">
        <v>23</v>
      </c>
      <c r="E83" s="101">
        <v>1408</v>
      </c>
      <c r="F83" s="97">
        <v>0</v>
      </c>
      <c r="G83" s="97">
        <v>2050</v>
      </c>
      <c r="H83" s="97">
        <v>2050</v>
      </c>
      <c r="I83" s="97">
        <v>2050</v>
      </c>
    </row>
    <row r="84" spans="1:9" ht="15" customHeight="1" x14ac:dyDescent="0.25">
      <c r="A84" s="164" t="s">
        <v>85</v>
      </c>
      <c r="B84" s="165"/>
      <c r="C84" s="166"/>
      <c r="D84" s="99" t="s">
        <v>104</v>
      </c>
      <c r="E84" s="100">
        <f>E85</f>
        <v>96</v>
      </c>
      <c r="F84" s="89">
        <f>F85</f>
        <v>0</v>
      </c>
      <c r="G84" s="89">
        <f t="shared" ref="G84:I85" si="26">G85</f>
        <v>0</v>
      </c>
      <c r="H84" s="89">
        <f t="shared" si="26"/>
        <v>0</v>
      </c>
      <c r="I84" s="89">
        <f t="shared" si="26"/>
        <v>0</v>
      </c>
    </row>
    <row r="85" spans="1:9" x14ac:dyDescent="0.25">
      <c r="A85" s="167">
        <v>3</v>
      </c>
      <c r="B85" s="168"/>
      <c r="C85" s="169"/>
      <c r="D85" s="87" t="s">
        <v>10</v>
      </c>
      <c r="E85" s="101">
        <f>E86</f>
        <v>96</v>
      </c>
      <c r="F85" s="93">
        <f>F86</f>
        <v>0</v>
      </c>
      <c r="G85" s="93">
        <f t="shared" si="26"/>
        <v>0</v>
      </c>
      <c r="H85" s="93">
        <f t="shared" si="26"/>
        <v>0</v>
      </c>
      <c r="I85" s="93">
        <f t="shared" si="26"/>
        <v>0</v>
      </c>
    </row>
    <row r="86" spans="1:9" x14ac:dyDescent="0.25">
      <c r="A86" s="158">
        <v>32</v>
      </c>
      <c r="B86" s="159"/>
      <c r="C86" s="160"/>
      <c r="D86" s="108" t="s">
        <v>23</v>
      </c>
      <c r="E86" s="101">
        <v>96</v>
      </c>
      <c r="F86" s="97">
        <v>0</v>
      </c>
      <c r="G86" s="97">
        <v>0</v>
      </c>
      <c r="H86" s="97">
        <v>0</v>
      </c>
      <c r="I86" s="97">
        <v>0</v>
      </c>
    </row>
    <row r="87" spans="1:9" ht="27.75" customHeight="1" x14ac:dyDescent="0.25">
      <c r="A87" s="161" t="s">
        <v>149</v>
      </c>
      <c r="B87" s="162"/>
      <c r="C87" s="163"/>
      <c r="D87" s="106" t="s">
        <v>150</v>
      </c>
      <c r="E87" s="89">
        <f>E88</f>
        <v>6071</v>
      </c>
      <c r="F87" s="89">
        <f>F88</f>
        <v>32875.75</v>
      </c>
      <c r="G87" s="89">
        <f t="shared" ref="G87:I88" si="27">G88</f>
        <v>32000</v>
      </c>
      <c r="H87" s="89">
        <f t="shared" si="27"/>
        <v>32000</v>
      </c>
      <c r="I87" s="89">
        <f t="shared" si="27"/>
        <v>32000</v>
      </c>
    </row>
    <row r="88" spans="1:9" ht="15" customHeight="1" x14ac:dyDescent="0.25">
      <c r="A88" s="164" t="s">
        <v>80</v>
      </c>
      <c r="B88" s="165"/>
      <c r="C88" s="166"/>
      <c r="D88" s="99" t="s">
        <v>103</v>
      </c>
      <c r="E88" s="100">
        <f>E89</f>
        <v>6071</v>
      </c>
      <c r="F88" s="89">
        <f>F89</f>
        <v>32875.75</v>
      </c>
      <c r="G88" s="89">
        <f t="shared" si="27"/>
        <v>32000</v>
      </c>
      <c r="H88" s="89">
        <f t="shared" si="27"/>
        <v>32000</v>
      </c>
      <c r="I88" s="89">
        <f t="shared" si="27"/>
        <v>32000</v>
      </c>
    </row>
    <row r="89" spans="1:9" ht="15" customHeight="1" x14ac:dyDescent="0.25">
      <c r="A89" s="167">
        <v>3</v>
      </c>
      <c r="B89" s="168"/>
      <c r="C89" s="169"/>
      <c r="D89" s="87" t="s">
        <v>10</v>
      </c>
      <c r="E89" s="101">
        <f>E90+E91</f>
        <v>6071</v>
      </c>
      <c r="F89" s="93">
        <f>F90+F91</f>
        <v>32875.75</v>
      </c>
      <c r="G89" s="93">
        <f t="shared" ref="G89:I89" si="28">G90+G91</f>
        <v>32000</v>
      </c>
      <c r="H89" s="93">
        <f t="shared" si="28"/>
        <v>32000</v>
      </c>
      <c r="I89" s="93">
        <f t="shared" si="28"/>
        <v>32000</v>
      </c>
    </row>
    <row r="90" spans="1:9" ht="15" customHeight="1" x14ac:dyDescent="0.25">
      <c r="A90" s="158">
        <v>31</v>
      </c>
      <c r="B90" s="159"/>
      <c r="C90" s="160"/>
      <c r="D90" s="86" t="s">
        <v>11</v>
      </c>
      <c r="E90" s="101">
        <v>5952</v>
      </c>
      <c r="F90" s="97">
        <v>32397.91</v>
      </c>
      <c r="G90" s="97">
        <v>31561.98</v>
      </c>
      <c r="H90" s="97">
        <v>31561.98</v>
      </c>
      <c r="I90" s="97">
        <v>31561.98</v>
      </c>
    </row>
    <row r="91" spans="1:9" x14ac:dyDescent="0.25">
      <c r="A91" s="158">
        <v>32</v>
      </c>
      <c r="B91" s="159"/>
      <c r="C91" s="160"/>
      <c r="D91" s="86" t="s">
        <v>23</v>
      </c>
      <c r="E91" s="101">
        <v>119</v>
      </c>
      <c r="F91" s="97">
        <v>477.84</v>
      </c>
      <c r="G91" s="97">
        <v>438.02</v>
      </c>
      <c r="H91" s="97">
        <v>438.02</v>
      </c>
      <c r="I91" s="97">
        <v>438.02</v>
      </c>
    </row>
    <row r="92" spans="1:9" ht="15" customHeight="1" x14ac:dyDescent="0.25">
      <c r="A92" s="161" t="s">
        <v>151</v>
      </c>
      <c r="B92" s="162"/>
      <c r="C92" s="163"/>
      <c r="D92" s="106" t="s">
        <v>137</v>
      </c>
      <c r="E92" s="89">
        <f>E93+E97+E101</f>
        <v>122140</v>
      </c>
      <c r="F92" s="89">
        <f>F93+F97+F101</f>
        <v>86427.510000000009</v>
      </c>
      <c r="G92" s="89">
        <f>G93+G97+G101</f>
        <v>477000</v>
      </c>
      <c r="H92" s="89">
        <f>H93+H97+H101</f>
        <v>477000</v>
      </c>
      <c r="I92" s="89">
        <f>I93+I97+I101</f>
        <v>477000</v>
      </c>
    </row>
    <row r="93" spans="1:9" ht="15" customHeight="1" x14ac:dyDescent="0.25">
      <c r="A93" s="164" t="s">
        <v>80</v>
      </c>
      <c r="B93" s="165"/>
      <c r="C93" s="166"/>
      <c r="D93" s="99" t="s">
        <v>103</v>
      </c>
      <c r="E93" s="100">
        <f>E94</f>
        <v>85555</v>
      </c>
      <c r="F93" s="100">
        <f>F94</f>
        <v>23653.8</v>
      </c>
      <c r="G93" s="89">
        <f t="shared" ref="G93:I93" si="29">G94</f>
        <v>71001</v>
      </c>
      <c r="H93" s="89">
        <f t="shared" si="29"/>
        <v>71001</v>
      </c>
      <c r="I93" s="89">
        <f t="shared" si="29"/>
        <v>71001</v>
      </c>
    </row>
    <row r="94" spans="1:9" x14ac:dyDescent="0.25">
      <c r="A94" s="167">
        <v>3</v>
      </c>
      <c r="B94" s="168"/>
      <c r="C94" s="169"/>
      <c r="D94" s="87" t="s">
        <v>10</v>
      </c>
      <c r="E94" s="101">
        <f>E95+E96</f>
        <v>85555</v>
      </c>
      <c r="F94" s="101">
        <f>F95+F96</f>
        <v>23653.8</v>
      </c>
      <c r="G94" s="93">
        <f t="shared" ref="G94:I94" si="30">G95+G96</f>
        <v>71001</v>
      </c>
      <c r="H94" s="93">
        <f t="shared" si="30"/>
        <v>71001</v>
      </c>
      <c r="I94" s="93">
        <f t="shared" si="30"/>
        <v>71001</v>
      </c>
    </row>
    <row r="95" spans="1:9" x14ac:dyDescent="0.25">
      <c r="A95" s="158">
        <v>31</v>
      </c>
      <c r="B95" s="159"/>
      <c r="C95" s="160"/>
      <c r="D95" s="82" t="s">
        <v>11</v>
      </c>
      <c r="E95" s="101">
        <v>78703</v>
      </c>
      <c r="F95" s="97">
        <v>22376.17</v>
      </c>
      <c r="G95" s="97">
        <v>69230</v>
      </c>
      <c r="H95" s="97">
        <v>69230</v>
      </c>
      <c r="I95" s="97">
        <v>69230</v>
      </c>
    </row>
    <row r="96" spans="1:9" x14ac:dyDescent="0.25">
      <c r="A96" s="158">
        <v>32</v>
      </c>
      <c r="B96" s="159"/>
      <c r="C96" s="160"/>
      <c r="D96" s="82" t="s">
        <v>23</v>
      </c>
      <c r="E96" s="101">
        <v>6852</v>
      </c>
      <c r="F96" s="97">
        <v>1277.6300000000001</v>
      </c>
      <c r="G96" s="97">
        <v>1771</v>
      </c>
      <c r="H96" s="97">
        <v>1771</v>
      </c>
      <c r="I96" s="97">
        <v>1771</v>
      </c>
    </row>
    <row r="97" spans="1:9" ht="15" customHeight="1" x14ac:dyDescent="0.25">
      <c r="A97" s="164" t="s">
        <v>123</v>
      </c>
      <c r="B97" s="165"/>
      <c r="C97" s="166"/>
      <c r="D97" s="99" t="s">
        <v>124</v>
      </c>
      <c r="E97" s="100">
        <f>E98</f>
        <v>31097</v>
      </c>
      <c r="F97" s="107">
        <f>F98</f>
        <v>45343.3</v>
      </c>
      <c r="G97" s="107">
        <f>G98</f>
        <v>345099</v>
      </c>
      <c r="H97" s="107">
        <f t="shared" ref="H97:I97" si="31">H98</f>
        <v>345099</v>
      </c>
      <c r="I97" s="107">
        <f t="shared" si="31"/>
        <v>345099</v>
      </c>
    </row>
    <row r="98" spans="1:9" x14ac:dyDescent="0.25">
      <c r="A98" s="167">
        <v>3</v>
      </c>
      <c r="B98" s="168"/>
      <c r="C98" s="169"/>
      <c r="D98" s="87" t="s">
        <v>10</v>
      </c>
      <c r="E98" s="101">
        <f>E99+E100</f>
        <v>31097</v>
      </c>
      <c r="F98" s="93">
        <f>F99+F100</f>
        <v>45343.3</v>
      </c>
      <c r="G98" s="93">
        <f>G99+G100</f>
        <v>345099</v>
      </c>
      <c r="H98" s="93">
        <f t="shared" ref="H98:I98" si="32">H99+H100</f>
        <v>345099</v>
      </c>
      <c r="I98" s="93">
        <f t="shared" si="32"/>
        <v>345099</v>
      </c>
    </row>
    <row r="99" spans="1:9" x14ac:dyDescent="0.25">
      <c r="A99" s="158">
        <v>31</v>
      </c>
      <c r="B99" s="159"/>
      <c r="C99" s="160"/>
      <c r="D99" s="82" t="s">
        <v>11</v>
      </c>
      <c r="E99" s="101">
        <v>31097</v>
      </c>
      <c r="F99" s="97">
        <v>39189.360000000001</v>
      </c>
      <c r="G99" s="97">
        <v>336570</v>
      </c>
      <c r="H99" s="97">
        <v>336570</v>
      </c>
      <c r="I99" s="97">
        <v>336570</v>
      </c>
    </row>
    <row r="100" spans="1:9" x14ac:dyDescent="0.25">
      <c r="A100" s="158">
        <v>32</v>
      </c>
      <c r="B100" s="159"/>
      <c r="C100" s="160"/>
      <c r="D100" s="82" t="s">
        <v>23</v>
      </c>
      <c r="E100" s="101"/>
      <c r="F100" s="97">
        <v>6153.94</v>
      </c>
      <c r="G100" s="97">
        <v>8529</v>
      </c>
      <c r="H100" s="97">
        <v>8529</v>
      </c>
      <c r="I100" s="97">
        <v>8529</v>
      </c>
    </row>
    <row r="101" spans="1:9" ht="15" customHeight="1" x14ac:dyDescent="0.25">
      <c r="A101" s="164" t="s">
        <v>85</v>
      </c>
      <c r="B101" s="165"/>
      <c r="C101" s="166"/>
      <c r="D101" s="99" t="s">
        <v>152</v>
      </c>
      <c r="E101" s="100">
        <f>E102</f>
        <v>5488</v>
      </c>
      <c r="F101" s="107">
        <f>F102</f>
        <v>17430.41</v>
      </c>
      <c r="G101" s="107">
        <f>G102</f>
        <v>60900</v>
      </c>
      <c r="H101" s="107">
        <f>H102</f>
        <v>60900</v>
      </c>
      <c r="I101" s="107">
        <f>I102</f>
        <v>60900</v>
      </c>
    </row>
    <row r="102" spans="1:9" x14ac:dyDescent="0.25">
      <c r="A102" s="94">
        <v>3</v>
      </c>
      <c r="B102" s="95"/>
      <c r="C102" s="96"/>
      <c r="D102" s="86"/>
      <c r="E102" s="101">
        <f>E103+E104</f>
        <v>5488</v>
      </c>
      <c r="F102" s="97">
        <f>F103+F104</f>
        <v>17430.41</v>
      </c>
      <c r="G102" s="97">
        <f>G103+G104</f>
        <v>60900</v>
      </c>
      <c r="H102" s="97">
        <f>H103+H104</f>
        <v>60900</v>
      </c>
      <c r="I102" s="97">
        <f>I103+I104</f>
        <v>60900</v>
      </c>
    </row>
    <row r="103" spans="1:9" x14ac:dyDescent="0.25">
      <c r="A103" s="94">
        <v>31</v>
      </c>
      <c r="B103" s="95"/>
      <c r="C103" s="96"/>
      <c r="D103" s="86"/>
      <c r="E103" s="101">
        <v>5488</v>
      </c>
      <c r="F103" s="97">
        <v>16344.42</v>
      </c>
      <c r="G103" s="97">
        <v>59395</v>
      </c>
      <c r="H103" s="97">
        <v>59395</v>
      </c>
      <c r="I103" s="97">
        <v>59395</v>
      </c>
    </row>
    <row r="104" spans="1:9" x14ac:dyDescent="0.25">
      <c r="A104" s="94">
        <v>32</v>
      </c>
      <c r="B104" s="95"/>
      <c r="C104" s="96"/>
      <c r="D104" s="86"/>
      <c r="E104" s="101"/>
      <c r="F104" s="97">
        <v>1085.99</v>
      </c>
      <c r="G104" s="97">
        <v>1505</v>
      </c>
      <c r="H104" s="97">
        <v>1505</v>
      </c>
      <c r="I104" s="97">
        <v>1505</v>
      </c>
    </row>
    <row r="105" spans="1:9" ht="25.5" customHeight="1" x14ac:dyDescent="0.25">
      <c r="A105" s="161"/>
      <c r="B105" s="162"/>
      <c r="C105" s="163"/>
      <c r="D105" s="106"/>
      <c r="E105" s="89"/>
      <c r="F105" s="89"/>
      <c r="G105" s="89"/>
      <c r="H105" s="89"/>
      <c r="I105" s="89"/>
    </row>
    <row r="106" spans="1:9" ht="15" customHeight="1" x14ac:dyDescent="0.25">
      <c r="A106" s="164"/>
      <c r="B106" s="165"/>
      <c r="C106" s="166"/>
      <c r="D106" s="99"/>
      <c r="E106" s="100"/>
      <c r="F106" s="89"/>
      <c r="G106" s="89"/>
      <c r="H106" s="89"/>
      <c r="I106" s="89"/>
    </row>
    <row r="107" spans="1:9" x14ac:dyDescent="0.25">
      <c r="A107" s="167"/>
      <c r="B107" s="168"/>
      <c r="C107" s="169"/>
      <c r="D107" s="87"/>
      <c r="E107" s="101"/>
      <c r="F107" s="93"/>
      <c r="G107" s="93"/>
      <c r="H107" s="93"/>
      <c r="I107" s="93"/>
    </row>
    <row r="108" spans="1:9" x14ac:dyDescent="0.25">
      <c r="A108" s="158"/>
      <c r="B108" s="159"/>
      <c r="C108" s="160"/>
      <c r="D108" s="82"/>
      <c r="E108" s="101"/>
      <c r="F108" s="97"/>
      <c r="G108" s="97"/>
      <c r="H108" s="97"/>
      <c r="I108" s="97"/>
    </row>
    <row r="109" spans="1:9" x14ac:dyDescent="0.25">
      <c r="A109" s="158"/>
      <c r="B109" s="159"/>
      <c r="C109" s="160"/>
      <c r="D109" s="82"/>
      <c r="E109" s="101"/>
      <c r="F109" s="97"/>
      <c r="G109" s="97"/>
      <c r="H109" s="97"/>
      <c r="I109" s="97"/>
    </row>
  </sheetData>
  <mergeCells count="101">
    <mergeCell ref="A38:C38"/>
    <mergeCell ref="A39:C39"/>
    <mergeCell ref="A44:C44"/>
    <mergeCell ref="A45:C45"/>
    <mergeCell ref="A46:C46"/>
    <mergeCell ref="A48:C48"/>
    <mergeCell ref="A49:C49"/>
    <mergeCell ref="A55:C55"/>
    <mergeCell ref="A56:C56"/>
    <mergeCell ref="A50:C50"/>
    <mergeCell ref="A51:C51"/>
    <mergeCell ref="A40:C40"/>
    <mergeCell ref="A41:C41"/>
    <mergeCell ref="A42:C42"/>
    <mergeCell ref="A43:C43"/>
    <mergeCell ref="A60:C60"/>
    <mergeCell ref="A61:C61"/>
    <mergeCell ref="A62:C62"/>
    <mergeCell ref="A63:C63"/>
    <mergeCell ref="A64:C64"/>
    <mergeCell ref="A65:C65"/>
    <mergeCell ref="A66:C66"/>
    <mergeCell ref="A67:C67"/>
    <mergeCell ref="A69:C69"/>
    <mergeCell ref="A57:C57"/>
    <mergeCell ref="A52:C52"/>
    <mergeCell ref="A53:C53"/>
    <mergeCell ref="A54:C54"/>
    <mergeCell ref="A58:C58"/>
    <mergeCell ref="A59:C59"/>
    <mergeCell ref="A6:C6"/>
    <mergeCell ref="A1:I1"/>
    <mergeCell ref="A3:I3"/>
    <mergeCell ref="A5:C5"/>
    <mergeCell ref="A17:C17"/>
    <mergeCell ref="A9:C9"/>
    <mergeCell ref="A10:C10"/>
    <mergeCell ref="A15:C15"/>
    <mergeCell ref="A7:C7"/>
    <mergeCell ref="A13:C13"/>
    <mergeCell ref="A8:C8"/>
    <mergeCell ref="A11:C11"/>
    <mergeCell ref="A12:C12"/>
    <mergeCell ref="A14:C14"/>
    <mergeCell ref="A16:C16"/>
    <mergeCell ref="A18:C18"/>
    <mergeCell ref="A20:C20"/>
    <mergeCell ref="A24:C24"/>
    <mergeCell ref="A25:C25"/>
    <mergeCell ref="A28:C28"/>
    <mergeCell ref="A19:C19"/>
    <mergeCell ref="A26:C26"/>
    <mergeCell ref="A27:C27"/>
    <mergeCell ref="A37:C37"/>
    <mergeCell ref="A32:C32"/>
    <mergeCell ref="A31:C31"/>
    <mergeCell ref="A29:C29"/>
    <mergeCell ref="A30:C30"/>
    <mergeCell ref="A34:C34"/>
    <mergeCell ref="A35:C35"/>
    <mergeCell ref="A36:C36"/>
    <mergeCell ref="A21:C21"/>
    <mergeCell ref="A33:C33"/>
    <mergeCell ref="A70:C70"/>
    <mergeCell ref="A71:C71"/>
    <mergeCell ref="A72:C72"/>
    <mergeCell ref="A73:C73"/>
    <mergeCell ref="A68:C68"/>
    <mergeCell ref="A77:C77"/>
    <mergeCell ref="A78:C78"/>
    <mergeCell ref="A74:C74"/>
    <mergeCell ref="A75:C75"/>
    <mergeCell ref="A76:C76"/>
    <mergeCell ref="A84:C84"/>
    <mergeCell ref="A85:C85"/>
    <mergeCell ref="A86:C86"/>
    <mergeCell ref="A89:C89"/>
    <mergeCell ref="A93:C93"/>
    <mergeCell ref="A79:C79"/>
    <mergeCell ref="A80:C80"/>
    <mergeCell ref="A81:C81"/>
    <mergeCell ref="A82:C82"/>
    <mergeCell ref="A83:C83"/>
    <mergeCell ref="A87:C87"/>
    <mergeCell ref="A88:C88"/>
    <mergeCell ref="A92:C92"/>
    <mergeCell ref="A90:C90"/>
    <mergeCell ref="A91:C91"/>
    <mergeCell ref="A108:C108"/>
    <mergeCell ref="A109:C109"/>
    <mergeCell ref="A99:C99"/>
    <mergeCell ref="A100:C100"/>
    <mergeCell ref="A105:C105"/>
    <mergeCell ref="A106:C106"/>
    <mergeCell ref="A107:C107"/>
    <mergeCell ref="A94:C94"/>
    <mergeCell ref="A95:C95"/>
    <mergeCell ref="A96:C96"/>
    <mergeCell ref="A97:C97"/>
    <mergeCell ref="A98:C98"/>
    <mergeCell ref="A101:C101"/>
  </mergeCells>
  <pageMargins left="0.7" right="0.7" top="0.75" bottom="0.75" header="0.3" footer="0.3"/>
  <pageSetup paperSize="9" scale="6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2025-11-26T11:12:46Z</cp:lastPrinted>
  <dcterms:created xsi:type="dcterms:W3CDTF">2022-08-12T12:51:27Z</dcterms:created>
  <dcterms:modified xsi:type="dcterms:W3CDTF">2025-12-22T10:22:08Z</dcterms:modified>
</cp:coreProperties>
</file>